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https://d.docs.live.net/94f377b46f05657d/Documents/websites/msg/"/>
    </mc:Choice>
  </mc:AlternateContent>
  <xr:revisionPtr revIDLastSave="15" documentId="14_{6FB01AC6-4CD6-404C-AF8C-8F364C56D37E}" xr6:coauthVersionLast="46" xr6:coauthVersionMax="46" xr10:uidLastSave="{850F8A24-50B0-4CF7-B8A7-877835864422}"/>
  <workbookProtection workbookAlgorithmName="SHA-512" workbookHashValue="BFI2gk1m7hYRrS1OeBbMUGfkVw8Xlu2QKq9MPMdtS7KWRaWFWvjFunZuWmTTNpPPumY3+dCLCU0UBKv/Os2MZg==" workbookSaltValue="U4yr++tTIlePF3osXC5SnQ==" workbookSpinCount="100000" lockStructure="1"/>
  <bookViews>
    <workbookView xWindow="-120" yWindow="-120" windowWidth="20730" windowHeight="11160" xr2:uid="{00000000-000D-0000-FFFF-FFFF00000000}"/>
  </bookViews>
  <sheets>
    <sheet name="Info" sheetId="15" r:id="rId1"/>
    <sheet name="Brand Persona" sheetId="17" r:id="rId2"/>
    <sheet name="Awareness" sheetId="10" r:id="rId3"/>
    <sheet name="Search" sheetId="11" r:id="rId4"/>
    <sheet name="Purchase" sheetId="8" r:id="rId5"/>
    <sheet name="Post Sale" sheetId="6" r:id="rId6"/>
    <sheet name="Fine-tune Map" sheetId="12" r:id="rId7"/>
    <sheet name="Sequence" sheetId="13" state="hidden" r:id="rId8"/>
    <sheet name="FINAL MAP" sheetId="18" r:id="rId9"/>
  </sheets>
  <definedNames>
    <definedName name="aaa">#REF!</definedName>
    <definedName name="os">'Fine-tune Map'!$AU$13:$AV$172</definedName>
    <definedName name="ss">'Fine-tune Map'!$AQ$13:$AR$172</definedName>
    <definedName name="ts">'Fine-tune Map'!$AW$13:$AX$172</definedName>
    <definedName name="ws">'Fine-tune Map'!$AS$13:$AT$172</definedName>
    <definedName name="www">#REF!</definedName>
    <definedName name="wwww">#REF!</definedName>
    <definedName name="yn">Awareness!$Q$10:$Q$11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22" i="18" l="1"/>
  <c r="AM23" i="18"/>
  <c r="AM24" i="18"/>
  <c r="AU24" i="18" s="1"/>
  <c r="AM25" i="18"/>
  <c r="AM26" i="18"/>
  <c r="AM27" i="18"/>
  <c r="AM28" i="18"/>
  <c r="AM29" i="18"/>
  <c r="AM30" i="18"/>
  <c r="AM31" i="18"/>
  <c r="AU31" i="18" s="1"/>
  <c r="AM32" i="18"/>
  <c r="AR32" i="18" s="1"/>
  <c r="AM33" i="18"/>
  <c r="AU33" i="18" s="1"/>
  <c r="AM34" i="18"/>
  <c r="AM35" i="18"/>
  <c r="AM36" i="18"/>
  <c r="AR37" i="18"/>
  <c r="AM38" i="18"/>
  <c r="AM39" i="18"/>
  <c r="AM40" i="18"/>
  <c r="AM41" i="18"/>
  <c r="AM42" i="18"/>
  <c r="AM43" i="18"/>
  <c r="AM44" i="18"/>
  <c r="AU44" i="18" s="1"/>
  <c r="AM45" i="18"/>
  <c r="AR45" i="18" s="1"/>
  <c r="AM46" i="18"/>
  <c r="AM47" i="18"/>
  <c r="AM21" i="18"/>
  <c r="AU21" i="18" s="1"/>
  <c r="AS21" i="18" s="1"/>
  <c r="AR34" i="18"/>
  <c r="AU43" i="18"/>
  <c r="AN21" i="18"/>
  <c r="K94" i="17"/>
  <c r="K69" i="17"/>
  <c r="K70" i="17"/>
  <c r="K71" i="17"/>
  <c r="K72" i="17"/>
  <c r="K73" i="17"/>
  <c r="K74" i="17"/>
  <c r="K75" i="17"/>
  <c r="K76" i="17"/>
  <c r="K77" i="17"/>
  <c r="K78" i="17"/>
  <c r="K79" i="17"/>
  <c r="K80" i="17"/>
  <c r="K81" i="17"/>
  <c r="K82" i="17"/>
  <c r="K83" i="17"/>
  <c r="K85" i="17"/>
  <c r="K86" i="17"/>
  <c r="K87" i="17"/>
  <c r="K88" i="17"/>
  <c r="K89" i="17"/>
  <c r="K90" i="17"/>
  <c r="K91" i="17"/>
  <c r="K92" i="17"/>
  <c r="K93" i="17"/>
  <c r="K68" i="17"/>
  <c r="AJ37" i="18"/>
  <c r="AJ38" i="18"/>
  <c r="AU38" i="18"/>
  <c r="AJ39" i="18"/>
  <c r="AU39" i="18"/>
  <c r="AJ40" i="18"/>
  <c r="AR40" i="18"/>
  <c r="AJ41" i="18"/>
  <c r="AR41" i="18"/>
  <c r="AJ42" i="18"/>
  <c r="AJ43" i="18"/>
  <c r="AJ44" i="18"/>
  <c r="AJ45" i="18"/>
  <c r="AJ46" i="18"/>
  <c r="AR46" i="18"/>
  <c r="AJ47" i="18"/>
  <c r="AR47" i="18"/>
  <c r="R31" i="17"/>
  <c r="BB22" i="18" s="1"/>
  <c r="R30" i="17"/>
  <c r="BB21" i="18" s="1"/>
  <c r="R29" i="17"/>
  <c r="BB20" i="18" s="1"/>
  <c r="R28" i="17"/>
  <c r="BB19" i="18" s="1"/>
  <c r="R27" i="17"/>
  <c r="BB18" i="18" s="1"/>
  <c r="P17" i="17"/>
  <c r="P25" i="17" s="1"/>
  <c r="AK113" i="8"/>
  <c r="AK114" i="8"/>
  <c r="AK115" i="8"/>
  <c r="AK103" i="8"/>
  <c r="AK104" i="8"/>
  <c r="AK105" i="8"/>
  <c r="AK106" i="8"/>
  <c r="AK107" i="8"/>
  <c r="AK108" i="8"/>
  <c r="AK109" i="8"/>
  <c r="AK110" i="8"/>
  <c r="AK111" i="8"/>
  <c r="AK112" i="8"/>
  <c r="AK65" i="8"/>
  <c r="AK66" i="8"/>
  <c r="AK67" i="8"/>
  <c r="AK68" i="8"/>
  <c r="AK69" i="8"/>
  <c r="AK70" i="8"/>
  <c r="AK71" i="8"/>
  <c r="AK72" i="8"/>
  <c r="AK73" i="8"/>
  <c r="AK74" i="8"/>
  <c r="AK75" i="8"/>
  <c r="AK76" i="8"/>
  <c r="AK77" i="8"/>
  <c r="AK78" i="8"/>
  <c r="AK79" i="8"/>
  <c r="AK80" i="8"/>
  <c r="AK81" i="8"/>
  <c r="AK82" i="8"/>
  <c r="AK83" i="8"/>
  <c r="AK84" i="8"/>
  <c r="AK85" i="8"/>
  <c r="AK86" i="8"/>
  <c r="AK87" i="8"/>
  <c r="AK88" i="8"/>
  <c r="AK89" i="8"/>
  <c r="AK90" i="8"/>
  <c r="AK91" i="8"/>
  <c r="AK92" i="8"/>
  <c r="AK93" i="8"/>
  <c r="AK94" i="8"/>
  <c r="AK95" i="8"/>
  <c r="AK96" i="8"/>
  <c r="AK97" i="8"/>
  <c r="AK98" i="8"/>
  <c r="AK99" i="8"/>
  <c r="AK100" i="8"/>
  <c r="AK101" i="8"/>
  <c r="AK102" i="8"/>
  <c r="AK67" i="11"/>
  <c r="AK68" i="11"/>
  <c r="AK69" i="11"/>
  <c r="AK70" i="11"/>
  <c r="AK71" i="11"/>
  <c r="AK72" i="11"/>
  <c r="AK73" i="11"/>
  <c r="AK74" i="11"/>
  <c r="AK75" i="11"/>
  <c r="AK76" i="11"/>
  <c r="AK77" i="11"/>
  <c r="AK78" i="11"/>
  <c r="AK79" i="11"/>
  <c r="AK80" i="11"/>
  <c r="AK81" i="11"/>
  <c r="AK82" i="11"/>
  <c r="AK83" i="11"/>
  <c r="AK84" i="11"/>
  <c r="AK85" i="11"/>
  <c r="AK86" i="11"/>
  <c r="AK87" i="11"/>
  <c r="AK88" i="11"/>
  <c r="AK89" i="11"/>
  <c r="AK90" i="11"/>
  <c r="AK91" i="11"/>
  <c r="AK92" i="11"/>
  <c r="AK93" i="11"/>
  <c r="AK94" i="11"/>
  <c r="AK95" i="11"/>
  <c r="AK96" i="11"/>
  <c r="AK97" i="11"/>
  <c r="AK98" i="11"/>
  <c r="AK99" i="11"/>
  <c r="AK100" i="11"/>
  <c r="AK101" i="11"/>
  <c r="AK102" i="11"/>
  <c r="AK103" i="11"/>
  <c r="AK104" i="11"/>
  <c r="AK105" i="11"/>
  <c r="AK106" i="11"/>
  <c r="AK107" i="11"/>
  <c r="AK108" i="11"/>
  <c r="AK109" i="11"/>
  <c r="AK110" i="11"/>
  <c r="AK111" i="11"/>
  <c r="AK112" i="11"/>
  <c r="AK113" i="11"/>
  <c r="AK37" i="10"/>
  <c r="AK38" i="10"/>
  <c r="AK39" i="10"/>
  <c r="AK40" i="10"/>
  <c r="AK41" i="10"/>
  <c r="AK42" i="10"/>
  <c r="AK43" i="10"/>
  <c r="AK44" i="10"/>
  <c r="AK45" i="10"/>
  <c r="AK46" i="10"/>
  <c r="AK47" i="10"/>
  <c r="AK48" i="10"/>
  <c r="AK49" i="10"/>
  <c r="AK50" i="10"/>
  <c r="AK51" i="10"/>
  <c r="AK52" i="10"/>
  <c r="AK53" i="10"/>
  <c r="AK54" i="10"/>
  <c r="AK55" i="10"/>
  <c r="AK56" i="10"/>
  <c r="AK57" i="10"/>
  <c r="AK58" i="10"/>
  <c r="AK59" i="10"/>
  <c r="AK60" i="10"/>
  <c r="AK61" i="10"/>
  <c r="AK62" i="10"/>
  <c r="AK63" i="10"/>
  <c r="AK64" i="10"/>
  <c r="AK65" i="10"/>
  <c r="AK66" i="10"/>
  <c r="AK67" i="10"/>
  <c r="AK68" i="10"/>
  <c r="AK69" i="10"/>
  <c r="AK70" i="10"/>
  <c r="AK71" i="10"/>
  <c r="AK72" i="10"/>
  <c r="AK73" i="10"/>
  <c r="AK74" i="10"/>
  <c r="AK75" i="10"/>
  <c r="AK76" i="10"/>
  <c r="AK77" i="10"/>
  <c r="AK78" i="10"/>
  <c r="AK79" i="10"/>
  <c r="AK80" i="10"/>
  <c r="AK81" i="10"/>
  <c r="AK82" i="10"/>
  <c r="AK83" i="10"/>
  <c r="AK84" i="10"/>
  <c r="AK85" i="10"/>
  <c r="AK86" i="10"/>
  <c r="AK87" i="10"/>
  <c r="AK88" i="10"/>
  <c r="AK89" i="10"/>
  <c r="AK90" i="10"/>
  <c r="AK91" i="10"/>
  <c r="AK92" i="10"/>
  <c r="AK93" i="10"/>
  <c r="AK94" i="10"/>
  <c r="AK95" i="10"/>
  <c r="AK96" i="10"/>
  <c r="AK97" i="10"/>
  <c r="AK98" i="10"/>
  <c r="AK99" i="10"/>
  <c r="AK100" i="10"/>
  <c r="AK101" i="10"/>
  <c r="AK102" i="10"/>
  <c r="AK103" i="10"/>
  <c r="AK104" i="10"/>
  <c r="AK105" i="10"/>
  <c r="AK106" i="10"/>
  <c r="AK107" i="10"/>
  <c r="AK108" i="10"/>
  <c r="AK109" i="10"/>
  <c r="AK110" i="10"/>
  <c r="AK111" i="10"/>
  <c r="AK112" i="10"/>
  <c r="AK113" i="10"/>
  <c r="AK114" i="10"/>
  <c r="AK115" i="10"/>
  <c r="AK116" i="10"/>
  <c r="AK117" i="10"/>
  <c r="AK118" i="10"/>
  <c r="AK119" i="10"/>
  <c r="C6" i="18"/>
  <c r="AJ36" i="18"/>
  <c r="AJ22" i="18"/>
  <c r="AU22" i="18"/>
  <c r="AJ23" i="18"/>
  <c r="AU23" i="18"/>
  <c r="AJ24" i="18"/>
  <c r="AJ25" i="18"/>
  <c r="AJ26" i="18"/>
  <c r="AJ27" i="18"/>
  <c r="AU27" i="18" s="1"/>
  <c r="AJ28" i="18"/>
  <c r="AJ29" i="18"/>
  <c r="AJ30" i="18"/>
  <c r="AJ31" i="18"/>
  <c r="AJ32" i="18"/>
  <c r="AJ33" i="18"/>
  <c r="AJ34" i="18"/>
  <c r="AJ35" i="18"/>
  <c r="AJ21" i="18"/>
  <c r="R23" i="17"/>
  <c r="BB14" i="18" s="1"/>
  <c r="R24" i="17"/>
  <c r="BB15" i="18" s="1"/>
  <c r="R25" i="17"/>
  <c r="BB16" i="18" s="1"/>
  <c r="R26" i="17"/>
  <c r="BB17" i="18" s="1"/>
  <c r="R22" i="17"/>
  <c r="BB13" i="18" s="1"/>
  <c r="R21" i="17"/>
  <c r="BB12" i="18" s="1"/>
  <c r="R20" i="17"/>
  <c r="BB11" i="18" s="1"/>
  <c r="R19" i="17"/>
  <c r="BB10" i="18" s="1"/>
  <c r="R18" i="17"/>
  <c r="BB9" i="18" s="1"/>
  <c r="R17" i="17"/>
  <c r="BB8" i="18" s="1"/>
  <c r="BA8" i="18" s="1"/>
  <c r="AK17" i="8"/>
  <c r="AK18" i="8"/>
  <c r="AK19" i="8"/>
  <c r="AK20" i="8"/>
  <c r="AK21" i="8"/>
  <c r="AK22" i="8"/>
  <c r="AK23" i="8"/>
  <c r="AK24" i="8"/>
  <c r="AK25" i="8"/>
  <c r="AK26" i="8"/>
  <c r="AK27" i="8"/>
  <c r="AK28" i="8"/>
  <c r="AK29" i="8"/>
  <c r="AK30" i="8"/>
  <c r="AK31" i="8"/>
  <c r="AK32" i="8"/>
  <c r="AK33" i="8"/>
  <c r="AK34" i="8"/>
  <c r="AK35" i="8"/>
  <c r="AK36" i="8"/>
  <c r="AK37" i="8"/>
  <c r="AK38" i="8"/>
  <c r="AK39" i="8"/>
  <c r="AK40" i="8"/>
  <c r="AK41" i="8"/>
  <c r="AK42" i="8"/>
  <c r="AK43" i="8"/>
  <c r="AK44" i="8"/>
  <c r="AK45" i="8"/>
  <c r="AK46" i="8"/>
  <c r="AK47" i="8"/>
  <c r="AK48" i="8"/>
  <c r="AK49" i="8"/>
  <c r="AK50" i="8"/>
  <c r="AK51" i="8"/>
  <c r="AK52" i="8"/>
  <c r="AK53" i="8"/>
  <c r="AK54" i="8"/>
  <c r="AK55" i="8"/>
  <c r="AK56" i="8"/>
  <c r="AK57" i="8"/>
  <c r="AK58" i="8"/>
  <c r="AK59" i="8"/>
  <c r="AK60" i="8"/>
  <c r="AK61" i="8"/>
  <c r="AK62" i="8"/>
  <c r="AK63" i="8"/>
  <c r="AK64" i="8"/>
  <c r="AK16" i="8"/>
  <c r="AI16" i="8"/>
  <c r="AJ16" i="8" s="1"/>
  <c r="AK15" i="11"/>
  <c r="AK16" i="11"/>
  <c r="AK17" i="11"/>
  <c r="AK18" i="11"/>
  <c r="AK19" i="11"/>
  <c r="AK20" i="11"/>
  <c r="AK21" i="11"/>
  <c r="AK22" i="11"/>
  <c r="AK23" i="11"/>
  <c r="AK24" i="11"/>
  <c r="AK25" i="11"/>
  <c r="AK26" i="11"/>
  <c r="AK27" i="11"/>
  <c r="AK28" i="11"/>
  <c r="AK29" i="11"/>
  <c r="AK30" i="11"/>
  <c r="AK31" i="11"/>
  <c r="AK32" i="11"/>
  <c r="AK33" i="11"/>
  <c r="AK34" i="11"/>
  <c r="AK35" i="11"/>
  <c r="AK36" i="11"/>
  <c r="AK37" i="11"/>
  <c r="AK38" i="11"/>
  <c r="AK39" i="11"/>
  <c r="AK40" i="11"/>
  <c r="AK41" i="11"/>
  <c r="AK42" i="11"/>
  <c r="AK43" i="11"/>
  <c r="AK44" i="11"/>
  <c r="AK45" i="11"/>
  <c r="AK46" i="11"/>
  <c r="AK47" i="11"/>
  <c r="AK48" i="11"/>
  <c r="AK49" i="11"/>
  <c r="AK50" i="11"/>
  <c r="AK51" i="11"/>
  <c r="AK52" i="11"/>
  <c r="AK53" i="11"/>
  <c r="AK54" i="11"/>
  <c r="AK55" i="11"/>
  <c r="AK56" i="11"/>
  <c r="AK57" i="11"/>
  <c r="AK58" i="11"/>
  <c r="AK59" i="11"/>
  <c r="AK60" i="11"/>
  <c r="AK61" i="11"/>
  <c r="AK62" i="11"/>
  <c r="AK63" i="11"/>
  <c r="AK64" i="11"/>
  <c r="AK65" i="11"/>
  <c r="AK66" i="11"/>
  <c r="AK14" i="11"/>
  <c r="AI14" i="11"/>
  <c r="AJ14" i="11" s="1"/>
  <c r="AK21" i="10"/>
  <c r="AK22" i="10"/>
  <c r="AK23" i="10"/>
  <c r="AK24" i="10"/>
  <c r="AK25" i="10"/>
  <c r="AK26" i="10"/>
  <c r="AK27" i="10"/>
  <c r="AK28" i="10"/>
  <c r="AK29" i="10"/>
  <c r="AK30" i="10"/>
  <c r="AK31" i="10"/>
  <c r="AK32" i="10"/>
  <c r="AK33" i="10"/>
  <c r="AK34" i="10"/>
  <c r="AK35" i="10"/>
  <c r="AK36" i="10"/>
  <c r="AK12" i="10"/>
  <c r="AK13" i="10"/>
  <c r="AK14" i="10"/>
  <c r="AK15" i="10"/>
  <c r="AK16" i="10"/>
  <c r="AK17" i="10"/>
  <c r="AK18" i="10"/>
  <c r="AK19" i="10"/>
  <c r="AK20" i="10"/>
  <c r="AU30" i="18" l="1"/>
  <c r="AU29" i="18"/>
  <c r="L69" i="17"/>
  <c r="L68" i="17"/>
  <c r="AS22" i="18"/>
  <c r="AS23" i="18" s="1"/>
  <c r="AT21" i="18"/>
  <c r="AR25" i="18"/>
  <c r="AU25" i="18"/>
  <c r="AR26" i="18"/>
  <c r="AU26" i="18"/>
  <c r="AU28" i="18"/>
  <c r="AI17" i="8"/>
  <c r="AJ17" i="8" s="1"/>
  <c r="AI15" i="11"/>
  <c r="AJ15" i="11" s="1"/>
  <c r="AU42" i="18"/>
  <c r="AR23" i="18"/>
  <c r="AR44" i="18"/>
  <c r="AR24" i="18"/>
  <c r="AR43" i="18"/>
  <c r="AR42" i="18"/>
  <c r="AU41" i="18"/>
  <c r="AR39" i="18"/>
  <c r="AR38" i="18"/>
  <c r="AU45" i="18"/>
  <c r="AU37" i="18"/>
  <c r="AU40" i="18"/>
  <c r="AU46" i="18"/>
  <c r="AU47" i="18"/>
  <c r="AU36" i="18"/>
  <c r="AU34" i="18"/>
  <c r="AR30" i="18"/>
  <c r="AR22" i="18"/>
  <c r="AR31" i="18"/>
  <c r="AR21" i="18"/>
  <c r="AP21" i="18" s="1"/>
  <c r="AU32" i="18"/>
  <c r="AU35" i="18"/>
  <c r="AR29" i="18"/>
  <c r="AR36" i="18"/>
  <c r="AR28" i="18"/>
  <c r="AR35" i="18"/>
  <c r="AR27" i="18"/>
  <c r="AR33" i="18"/>
  <c r="BA9" i="18"/>
  <c r="P39" i="17" l="1"/>
  <c r="P56" i="17" s="1"/>
  <c r="AQ21" i="18"/>
  <c r="AI18" i="8"/>
  <c r="AJ18" i="8" s="1"/>
  <c r="AT22" i="18"/>
  <c r="AI16" i="11"/>
  <c r="AJ16" i="11" s="1"/>
  <c r="AS24" i="18"/>
  <c r="AT23" i="18"/>
  <c r="BA10" i="18"/>
  <c r="AK17" i="6"/>
  <c r="AK18" i="6"/>
  <c r="AK19" i="6"/>
  <c r="AK20" i="6"/>
  <c r="AK21" i="6"/>
  <c r="AK22" i="6"/>
  <c r="AK23" i="6"/>
  <c r="AK24" i="6"/>
  <c r="AK25" i="6"/>
  <c r="AK26" i="6"/>
  <c r="AK27" i="6"/>
  <c r="AK28" i="6"/>
  <c r="AK29" i="6"/>
  <c r="AK30" i="6"/>
  <c r="AK31" i="6"/>
  <c r="AK32" i="6"/>
  <c r="AK33" i="6"/>
  <c r="AK34" i="6"/>
  <c r="AK35" i="6"/>
  <c r="AK36" i="6"/>
  <c r="AK37" i="6"/>
  <c r="AK38" i="6"/>
  <c r="AK39" i="6"/>
  <c r="AK40" i="6"/>
  <c r="AK41" i="6"/>
  <c r="AK42" i="6"/>
  <c r="AK43" i="6"/>
  <c r="AK44" i="6"/>
  <c r="AK45" i="6"/>
  <c r="AK46" i="6"/>
  <c r="AK47" i="6"/>
  <c r="AK48" i="6"/>
  <c r="AK49" i="6"/>
  <c r="AK50" i="6"/>
  <c r="AK51" i="6"/>
  <c r="AK52" i="6"/>
  <c r="AK53" i="6"/>
  <c r="AK54" i="6"/>
  <c r="AK55" i="6"/>
  <c r="AK56" i="6"/>
  <c r="AK57" i="6"/>
  <c r="AK58" i="6"/>
  <c r="AK59" i="6"/>
  <c r="AK60" i="6"/>
  <c r="AK61" i="6"/>
  <c r="AK62" i="6"/>
  <c r="AK63" i="6"/>
  <c r="AK64" i="6"/>
  <c r="AK65" i="6"/>
  <c r="AK66" i="6"/>
  <c r="AK67" i="6"/>
  <c r="AK68" i="6"/>
  <c r="AK69" i="6"/>
  <c r="AK70" i="6"/>
  <c r="AK71" i="6"/>
  <c r="AK72" i="6"/>
  <c r="AK73" i="6"/>
  <c r="AK74" i="6"/>
  <c r="AK75" i="6"/>
  <c r="AK76" i="6"/>
  <c r="AK77" i="6"/>
  <c r="AK78" i="6"/>
  <c r="AK79" i="6"/>
  <c r="AK80" i="6"/>
  <c r="AK81" i="6"/>
  <c r="AK82" i="6"/>
  <c r="AK83" i="6"/>
  <c r="AK84" i="6"/>
  <c r="AK85" i="6"/>
  <c r="AK86" i="6"/>
  <c r="AK87" i="6"/>
  <c r="AK88" i="6"/>
  <c r="AK89" i="6"/>
  <c r="AK90" i="6"/>
  <c r="AK91" i="6"/>
  <c r="AI17" i="11" l="1"/>
  <c r="AI18" i="11" s="1"/>
  <c r="AI19" i="8"/>
  <c r="AJ19" i="8" s="1"/>
  <c r="AP22" i="18"/>
  <c r="AP23" i="18" s="1"/>
  <c r="AP24" i="18" s="1"/>
  <c r="AT24" i="18"/>
  <c r="AS25" i="18"/>
  <c r="BA11" i="18"/>
  <c r="AQ14" i="12"/>
  <c r="AS14" i="12"/>
  <c r="AU14" i="12"/>
  <c r="AW14" i="12"/>
  <c r="AQ15" i="12"/>
  <c r="AS15" i="12"/>
  <c r="AU15" i="12"/>
  <c r="AW15" i="12"/>
  <c r="AQ16" i="12"/>
  <c r="AS16" i="12"/>
  <c r="AU16" i="12"/>
  <c r="AW16" i="12"/>
  <c r="AQ17" i="12"/>
  <c r="AS17" i="12"/>
  <c r="AU17" i="12"/>
  <c r="AW17" i="12"/>
  <c r="AQ18" i="12"/>
  <c r="AS18" i="12"/>
  <c r="AU18" i="12"/>
  <c r="AW18" i="12"/>
  <c r="AQ19" i="12"/>
  <c r="AS19" i="12"/>
  <c r="AU19" i="12"/>
  <c r="AW19" i="12"/>
  <c r="AQ20" i="12"/>
  <c r="AS20" i="12"/>
  <c r="AU20" i="12"/>
  <c r="AW20" i="12"/>
  <c r="AQ21" i="12"/>
  <c r="AS21" i="12"/>
  <c r="AU21" i="12"/>
  <c r="AW21" i="12"/>
  <c r="AQ22" i="12"/>
  <c r="AS22" i="12"/>
  <c r="AU22" i="12"/>
  <c r="AW22" i="12"/>
  <c r="AQ23" i="12"/>
  <c r="AS23" i="12"/>
  <c r="AU23" i="12"/>
  <c r="AW23" i="12"/>
  <c r="AQ24" i="12"/>
  <c r="AS24" i="12"/>
  <c r="AU24" i="12"/>
  <c r="AW24" i="12"/>
  <c r="AQ25" i="12"/>
  <c r="AS25" i="12"/>
  <c r="AU25" i="12"/>
  <c r="AW25" i="12"/>
  <c r="AQ26" i="12"/>
  <c r="AS26" i="12"/>
  <c r="AU26" i="12"/>
  <c r="AW26" i="12"/>
  <c r="AQ27" i="12"/>
  <c r="AS27" i="12"/>
  <c r="AU27" i="12"/>
  <c r="AW27" i="12"/>
  <c r="AQ28" i="12"/>
  <c r="AS28" i="12"/>
  <c r="AU28" i="12"/>
  <c r="AW28" i="12"/>
  <c r="AQ29" i="12"/>
  <c r="AS29" i="12"/>
  <c r="AU29" i="12"/>
  <c r="AW29" i="12"/>
  <c r="AQ30" i="12"/>
  <c r="AS30" i="12"/>
  <c r="AU30" i="12"/>
  <c r="AW30" i="12"/>
  <c r="AQ31" i="12"/>
  <c r="AS31" i="12"/>
  <c r="AU31" i="12"/>
  <c r="AW31" i="12"/>
  <c r="AQ32" i="12"/>
  <c r="AS32" i="12"/>
  <c r="AU32" i="12"/>
  <c r="AW32" i="12"/>
  <c r="AQ33" i="12"/>
  <c r="AS33" i="12"/>
  <c r="AU33" i="12"/>
  <c r="AW33" i="12"/>
  <c r="AQ34" i="12"/>
  <c r="AS34" i="12"/>
  <c r="AU34" i="12"/>
  <c r="AW34" i="12"/>
  <c r="AQ35" i="12"/>
  <c r="AS35" i="12"/>
  <c r="AU35" i="12"/>
  <c r="AW35" i="12"/>
  <c r="AQ36" i="12"/>
  <c r="AS36" i="12"/>
  <c r="AU36" i="12"/>
  <c r="AW36" i="12"/>
  <c r="AQ37" i="12"/>
  <c r="AS37" i="12"/>
  <c r="AU37" i="12"/>
  <c r="AW37" i="12"/>
  <c r="AQ38" i="12"/>
  <c r="AS38" i="12"/>
  <c r="AU38" i="12"/>
  <c r="AW38" i="12"/>
  <c r="AQ39" i="12"/>
  <c r="AS39" i="12"/>
  <c r="AU39" i="12"/>
  <c r="AW39" i="12"/>
  <c r="AQ40" i="12"/>
  <c r="AS40" i="12"/>
  <c r="AU40" i="12"/>
  <c r="AW40" i="12"/>
  <c r="AQ41" i="12"/>
  <c r="AS41" i="12"/>
  <c r="AU41" i="12"/>
  <c r="AW41" i="12"/>
  <c r="AQ42" i="12"/>
  <c r="AS42" i="12"/>
  <c r="AU42" i="12"/>
  <c r="AW42" i="12"/>
  <c r="AQ43" i="12"/>
  <c r="AS43" i="12"/>
  <c r="AU43" i="12"/>
  <c r="AW43" i="12"/>
  <c r="AQ44" i="12"/>
  <c r="AS44" i="12"/>
  <c r="AU44" i="12"/>
  <c r="AW44" i="12"/>
  <c r="AQ45" i="12"/>
  <c r="AS45" i="12"/>
  <c r="AU45" i="12"/>
  <c r="AW45" i="12"/>
  <c r="AQ46" i="12"/>
  <c r="AS46" i="12"/>
  <c r="AU46" i="12"/>
  <c r="AW46" i="12"/>
  <c r="AQ47" i="12"/>
  <c r="AS47" i="12"/>
  <c r="AU47" i="12"/>
  <c r="AW47" i="12"/>
  <c r="AQ48" i="12"/>
  <c r="AS48" i="12"/>
  <c r="AU48" i="12"/>
  <c r="AW48" i="12"/>
  <c r="AQ49" i="12"/>
  <c r="AS49" i="12"/>
  <c r="AU49" i="12"/>
  <c r="AW49" i="12"/>
  <c r="AQ50" i="12"/>
  <c r="AS50" i="12"/>
  <c r="AU50" i="12"/>
  <c r="AW50" i="12"/>
  <c r="AQ51" i="12"/>
  <c r="AS51" i="12"/>
  <c r="AU51" i="12"/>
  <c r="AW51" i="12"/>
  <c r="AQ52" i="12"/>
  <c r="AS52" i="12"/>
  <c r="AU52" i="12"/>
  <c r="AW52" i="12"/>
  <c r="AQ53" i="12"/>
  <c r="AS53" i="12"/>
  <c r="AU53" i="12"/>
  <c r="AW53" i="12"/>
  <c r="AQ54" i="12"/>
  <c r="AS54" i="12"/>
  <c r="AU54" i="12"/>
  <c r="AW54" i="12"/>
  <c r="AQ55" i="12"/>
  <c r="AS55" i="12"/>
  <c r="AU55" i="12"/>
  <c r="AW55" i="12"/>
  <c r="AQ56" i="12"/>
  <c r="AS56" i="12"/>
  <c r="AU56" i="12"/>
  <c r="AW56" i="12"/>
  <c r="AQ57" i="12"/>
  <c r="AS57" i="12"/>
  <c r="AU57" i="12"/>
  <c r="AW57" i="12"/>
  <c r="AQ58" i="12"/>
  <c r="AS58" i="12"/>
  <c r="AU58" i="12"/>
  <c r="AW58" i="12"/>
  <c r="AQ59" i="12"/>
  <c r="AS59" i="12"/>
  <c r="AU59" i="12"/>
  <c r="AW59" i="12"/>
  <c r="AQ60" i="12"/>
  <c r="AS60" i="12"/>
  <c r="AU60" i="12"/>
  <c r="AW60" i="12"/>
  <c r="AQ61" i="12"/>
  <c r="AS61" i="12"/>
  <c r="AU61" i="12"/>
  <c r="AW61" i="12"/>
  <c r="AQ62" i="12"/>
  <c r="AS62" i="12"/>
  <c r="AU62" i="12"/>
  <c r="AW62" i="12"/>
  <c r="AQ63" i="12"/>
  <c r="AS63" i="12"/>
  <c r="AU63" i="12"/>
  <c r="AW63" i="12"/>
  <c r="AQ64" i="12"/>
  <c r="AS64" i="12"/>
  <c r="AU64" i="12"/>
  <c r="AW64" i="12"/>
  <c r="AQ65" i="12"/>
  <c r="AS65" i="12"/>
  <c r="AU65" i="12"/>
  <c r="AW65" i="12"/>
  <c r="AQ66" i="12"/>
  <c r="AS66" i="12"/>
  <c r="AU66" i="12"/>
  <c r="AW66" i="12"/>
  <c r="AQ67" i="12"/>
  <c r="AS67" i="12"/>
  <c r="AU67" i="12"/>
  <c r="AW67" i="12"/>
  <c r="AQ68" i="12"/>
  <c r="AS68" i="12"/>
  <c r="AU68" i="12"/>
  <c r="AW68" i="12"/>
  <c r="AQ69" i="12"/>
  <c r="AS69" i="12"/>
  <c r="AU69" i="12"/>
  <c r="AW69" i="12"/>
  <c r="AQ70" i="12"/>
  <c r="AS70" i="12"/>
  <c r="AU70" i="12"/>
  <c r="AW70" i="12"/>
  <c r="AQ71" i="12"/>
  <c r="AS71" i="12"/>
  <c r="AU71" i="12"/>
  <c r="AW71" i="12"/>
  <c r="AQ72" i="12"/>
  <c r="AS72" i="12"/>
  <c r="AU72" i="12"/>
  <c r="AW72" i="12"/>
  <c r="AQ73" i="12"/>
  <c r="AS73" i="12"/>
  <c r="AU73" i="12"/>
  <c r="AW73" i="12"/>
  <c r="AQ74" i="12"/>
  <c r="AS74" i="12"/>
  <c r="AU74" i="12"/>
  <c r="AW74" i="12"/>
  <c r="AQ75" i="12"/>
  <c r="AS75" i="12"/>
  <c r="AU75" i="12"/>
  <c r="AW75" i="12"/>
  <c r="AQ76" i="12"/>
  <c r="AS76" i="12"/>
  <c r="AU76" i="12"/>
  <c r="AW76" i="12"/>
  <c r="AQ77" i="12"/>
  <c r="AS77" i="12"/>
  <c r="AU77" i="12"/>
  <c r="AW77" i="12"/>
  <c r="AQ78" i="12"/>
  <c r="AS78" i="12"/>
  <c r="AU78" i="12"/>
  <c r="AW78" i="12"/>
  <c r="AQ79" i="12"/>
  <c r="AS79" i="12"/>
  <c r="AU79" i="12"/>
  <c r="AW79" i="12"/>
  <c r="AQ80" i="12"/>
  <c r="AS80" i="12"/>
  <c r="AU80" i="12"/>
  <c r="AW80" i="12"/>
  <c r="AQ81" i="12"/>
  <c r="AS81" i="12"/>
  <c r="AU81" i="12"/>
  <c r="AW81" i="12"/>
  <c r="AQ82" i="12"/>
  <c r="AS82" i="12"/>
  <c r="AU82" i="12"/>
  <c r="AW82" i="12"/>
  <c r="AQ83" i="12"/>
  <c r="AS83" i="12"/>
  <c r="AU83" i="12"/>
  <c r="AW83" i="12"/>
  <c r="AQ84" i="12"/>
  <c r="AS84" i="12"/>
  <c r="AU84" i="12"/>
  <c r="AW84" i="12"/>
  <c r="AQ85" i="12"/>
  <c r="AS85" i="12"/>
  <c r="AU85" i="12"/>
  <c r="AW85" i="12"/>
  <c r="AQ86" i="12"/>
  <c r="AS86" i="12"/>
  <c r="AU86" i="12"/>
  <c r="AW86" i="12"/>
  <c r="AQ87" i="12"/>
  <c r="AS87" i="12"/>
  <c r="AU87" i="12"/>
  <c r="AW87" i="12"/>
  <c r="AQ88" i="12"/>
  <c r="AS88" i="12"/>
  <c r="AU88" i="12"/>
  <c r="AW88" i="12"/>
  <c r="AQ89" i="12"/>
  <c r="AS89" i="12"/>
  <c r="AU89" i="12"/>
  <c r="AW89" i="12"/>
  <c r="AQ90" i="12"/>
  <c r="AS90" i="12"/>
  <c r="AU90" i="12"/>
  <c r="AW90" i="12"/>
  <c r="AQ91" i="12"/>
  <c r="AS91" i="12"/>
  <c r="AU91" i="12"/>
  <c r="AW91" i="12"/>
  <c r="AQ92" i="12"/>
  <c r="AS92" i="12"/>
  <c r="AU92" i="12"/>
  <c r="AW92" i="12"/>
  <c r="AQ93" i="12"/>
  <c r="AS93" i="12"/>
  <c r="AU93" i="12"/>
  <c r="AW93" i="12"/>
  <c r="AQ94" i="12"/>
  <c r="AS94" i="12"/>
  <c r="AU94" i="12"/>
  <c r="AW94" i="12"/>
  <c r="AQ95" i="12"/>
  <c r="AS95" i="12"/>
  <c r="AU95" i="12"/>
  <c r="AW95" i="12"/>
  <c r="AQ96" i="12"/>
  <c r="AS96" i="12"/>
  <c r="AU96" i="12"/>
  <c r="AW96" i="12"/>
  <c r="AQ97" i="12"/>
  <c r="AS97" i="12"/>
  <c r="AU97" i="12"/>
  <c r="AW97" i="12"/>
  <c r="AQ98" i="12"/>
  <c r="AS98" i="12"/>
  <c r="AU98" i="12"/>
  <c r="AW98" i="12"/>
  <c r="AQ99" i="12"/>
  <c r="AS99" i="12"/>
  <c r="AU99" i="12"/>
  <c r="AW99" i="12"/>
  <c r="AQ100" i="12"/>
  <c r="AS100" i="12"/>
  <c r="AU100" i="12"/>
  <c r="AW100" i="12"/>
  <c r="AQ101" i="12"/>
  <c r="AS101" i="12"/>
  <c r="AU101" i="12"/>
  <c r="AW101" i="12"/>
  <c r="AQ102" i="12"/>
  <c r="AS102" i="12"/>
  <c r="AU102" i="12"/>
  <c r="AW102" i="12"/>
  <c r="AQ103" i="12"/>
  <c r="AS103" i="12"/>
  <c r="AU103" i="12"/>
  <c r="AW103" i="12"/>
  <c r="AQ104" i="12"/>
  <c r="AS104" i="12"/>
  <c r="AU104" i="12"/>
  <c r="AW104" i="12"/>
  <c r="AQ105" i="12"/>
  <c r="AS105" i="12"/>
  <c r="AU105" i="12"/>
  <c r="AW105" i="12"/>
  <c r="AQ106" i="12"/>
  <c r="AS106" i="12"/>
  <c r="AU106" i="12"/>
  <c r="AW106" i="12"/>
  <c r="AQ107" i="12"/>
  <c r="AS107" i="12"/>
  <c r="AU107" i="12"/>
  <c r="AW107" i="12"/>
  <c r="AQ108" i="12"/>
  <c r="AS108" i="12"/>
  <c r="AU108" i="12"/>
  <c r="AW108" i="12"/>
  <c r="AQ109" i="12"/>
  <c r="AS109" i="12"/>
  <c r="AU109" i="12"/>
  <c r="AW109" i="12"/>
  <c r="AQ110" i="12"/>
  <c r="AS110" i="12"/>
  <c r="AU110" i="12"/>
  <c r="AW110" i="12"/>
  <c r="AQ111" i="12"/>
  <c r="AS111" i="12"/>
  <c r="AU111" i="12"/>
  <c r="AW111" i="12"/>
  <c r="AQ112" i="12"/>
  <c r="AS112" i="12"/>
  <c r="AU112" i="12"/>
  <c r="AW112" i="12"/>
  <c r="AQ113" i="12"/>
  <c r="AS113" i="12"/>
  <c r="AU113" i="12"/>
  <c r="AW113" i="12"/>
  <c r="AQ114" i="12"/>
  <c r="AS114" i="12"/>
  <c r="AU114" i="12"/>
  <c r="AW114" i="12"/>
  <c r="AQ115" i="12"/>
  <c r="AS115" i="12"/>
  <c r="AU115" i="12"/>
  <c r="AW115" i="12"/>
  <c r="AQ116" i="12"/>
  <c r="AS116" i="12"/>
  <c r="AU116" i="12"/>
  <c r="AW116" i="12"/>
  <c r="AQ117" i="12"/>
  <c r="AS117" i="12"/>
  <c r="AU117" i="12"/>
  <c r="AW117" i="12"/>
  <c r="AQ118" i="12"/>
  <c r="AS118" i="12"/>
  <c r="AU118" i="12"/>
  <c r="AW118" i="12"/>
  <c r="AQ119" i="12"/>
  <c r="AS119" i="12"/>
  <c r="AU119" i="12"/>
  <c r="AW119" i="12"/>
  <c r="AQ120" i="12"/>
  <c r="AS120" i="12"/>
  <c r="AU120" i="12"/>
  <c r="AW120" i="12"/>
  <c r="AQ121" i="12"/>
  <c r="AS121" i="12"/>
  <c r="AU121" i="12"/>
  <c r="AW121" i="12"/>
  <c r="AQ122" i="12"/>
  <c r="AS122" i="12"/>
  <c r="AU122" i="12"/>
  <c r="AW122" i="12"/>
  <c r="AQ123" i="12"/>
  <c r="AS123" i="12"/>
  <c r="AU123" i="12"/>
  <c r="AW123" i="12"/>
  <c r="AQ124" i="12"/>
  <c r="AS124" i="12"/>
  <c r="AU124" i="12"/>
  <c r="AW124" i="12"/>
  <c r="AQ125" i="12"/>
  <c r="AS125" i="12"/>
  <c r="AU125" i="12"/>
  <c r="AW125" i="12"/>
  <c r="AQ126" i="12"/>
  <c r="AS126" i="12"/>
  <c r="AU126" i="12"/>
  <c r="AW126" i="12"/>
  <c r="AQ127" i="12"/>
  <c r="AS127" i="12"/>
  <c r="AU127" i="12"/>
  <c r="AW127" i="12"/>
  <c r="AQ128" i="12"/>
  <c r="AS128" i="12"/>
  <c r="AU128" i="12"/>
  <c r="AW128" i="12"/>
  <c r="AQ129" i="12"/>
  <c r="AS129" i="12"/>
  <c r="AU129" i="12"/>
  <c r="AW129" i="12"/>
  <c r="AQ130" i="12"/>
  <c r="AS130" i="12"/>
  <c r="AU130" i="12"/>
  <c r="AW130" i="12"/>
  <c r="AQ131" i="12"/>
  <c r="AS131" i="12"/>
  <c r="AU131" i="12"/>
  <c r="AW131" i="12"/>
  <c r="AQ132" i="12"/>
  <c r="AS132" i="12"/>
  <c r="AU132" i="12"/>
  <c r="AW132" i="12"/>
  <c r="AQ133" i="12"/>
  <c r="AS133" i="12"/>
  <c r="AU133" i="12"/>
  <c r="AW133" i="12"/>
  <c r="AQ134" i="12"/>
  <c r="AS134" i="12"/>
  <c r="AU134" i="12"/>
  <c r="AW134" i="12"/>
  <c r="AQ135" i="12"/>
  <c r="AS135" i="12"/>
  <c r="AU135" i="12"/>
  <c r="AW135" i="12"/>
  <c r="AQ136" i="12"/>
  <c r="AS136" i="12"/>
  <c r="AU136" i="12"/>
  <c r="AW136" i="12"/>
  <c r="AQ137" i="12"/>
  <c r="AS137" i="12"/>
  <c r="AU137" i="12"/>
  <c r="AW137" i="12"/>
  <c r="AQ138" i="12"/>
  <c r="AS138" i="12"/>
  <c r="AU138" i="12"/>
  <c r="AW138" i="12"/>
  <c r="AQ139" i="12"/>
  <c r="AS139" i="12"/>
  <c r="AU139" i="12"/>
  <c r="AW139" i="12"/>
  <c r="AQ140" i="12"/>
  <c r="AS140" i="12"/>
  <c r="AU140" i="12"/>
  <c r="AW140" i="12"/>
  <c r="AQ141" i="12"/>
  <c r="AS141" i="12"/>
  <c r="AU141" i="12"/>
  <c r="AW141" i="12"/>
  <c r="AQ142" i="12"/>
  <c r="AS142" i="12"/>
  <c r="AU142" i="12"/>
  <c r="AW142" i="12"/>
  <c r="AQ143" i="12"/>
  <c r="AS143" i="12"/>
  <c r="AU143" i="12"/>
  <c r="AW143" i="12"/>
  <c r="AQ144" i="12"/>
  <c r="AS144" i="12"/>
  <c r="AU144" i="12"/>
  <c r="AW144" i="12"/>
  <c r="AQ145" i="12"/>
  <c r="AS145" i="12"/>
  <c r="AU145" i="12"/>
  <c r="AW145" i="12"/>
  <c r="AQ146" i="12"/>
  <c r="AS146" i="12"/>
  <c r="AU146" i="12"/>
  <c r="AW146" i="12"/>
  <c r="AQ147" i="12"/>
  <c r="AS147" i="12"/>
  <c r="AU147" i="12"/>
  <c r="AW147" i="12"/>
  <c r="AQ148" i="12"/>
  <c r="AS148" i="12"/>
  <c r="AU148" i="12"/>
  <c r="AW148" i="12"/>
  <c r="AQ149" i="12"/>
  <c r="AS149" i="12"/>
  <c r="AU149" i="12"/>
  <c r="AW149" i="12"/>
  <c r="AQ150" i="12"/>
  <c r="AS150" i="12"/>
  <c r="AU150" i="12"/>
  <c r="AW150" i="12"/>
  <c r="AQ151" i="12"/>
  <c r="AS151" i="12"/>
  <c r="AU151" i="12"/>
  <c r="AW151" i="12"/>
  <c r="AQ152" i="12"/>
  <c r="AS152" i="12"/>
  <c r="AU152" i="12"/>
  <c r="AW152" i="12"/>
  <c r="AQ153" i="12"/>
  <c r="AS153" i="12"/>
  <c r="AU153" i="12"/>
  <c r="AW153" i="12"/>
  <c r="AQ154" i="12"/>
  <c r="AS154" i="12"/>
  <c r="AU154" i="12"/>
  <c r="AW154" i="12"/>
  <c r="AQ155" i="12"/>
  <c r="AS155" i="12"/>
  <c r="AU155" i="12"/>
  <c r="AW155" i="12"/>
  <c r="AQ156" i="12"/>
  <c r="AS156" i="12"/>
  <c r="AU156" i="12"/>
  <c r="AW156" i="12"/>
  <c r="AQ157" i="12"/>
  <c r="AS157" i="12"/>
  <c r="AU157" i="12"/>
  <c r="AW157" i="12"/>
  <c r="AQ158" i="12"/>
  <c r="AS158" i="12"/>
  <c r="AU158" i="12"/>
  <c r="AW158" i="12"/>
  <c r="AQ159" i="12"/>
  <c r="AS159" i="12"/>
  <c r="AU159" i="12"/>
  <c r="AW159" i="12"/>
  <c r="AQ160" i="12"/>
  <c r="AS160" i="12"/>
  <c r="AU160" i="12"/>
  <c r="AW160" i="12"/>
  <c r="AQ161" i="12"/>
  <c r="AS161" i="12"/>
  <c r="AU161" i="12"/>
  <c r="AW161" i="12"/>
  <c r="AQ162" i="12"/>
  <c r="AS162" i="12"/>
  <c r="AU162" i="12"/>
  <c r="AW162" i="12"/>
  <c r="AQ163" i="12"/>
  <c r="AS163" i="12"/>
  <c r="AU163" i="12"/>
  <c r="AW163" i="12"/>
  <c r="AQ164" i="12"/>
  <c r="AS164" i="12"/>
  <c r="AU164" i="12"/>
  <c r="AW164" i="12"/>
  <c r="AQ165" i="12"/>
  <c r="AS165" i="12"/>
  <c r="AU165" i="12"/>
  <c r="AW165" i="12"/>
  <c r="AQ166" i="12"/>
  <c r="AS166" i="12"/>
  <c r="AU166" i="12"/>
  <c r="AW166" i="12"/>
  <c r="AQ167" i="12"/>
  <c r="AS167" i="12"/>
  <c r="AU167" i="12"/>
  <c r="AW167" i="12"/>
  <c r="AQ168" i="12"/>
  <c r="AS168" i="12"/>
  <c r="AU168" i="12"/>
  <c r="AW168" i="12"/>
  <c r="AQ169" i="12"/>
  <c r="AS169" i="12"/>
  <c r="AU169" i="12"/>
  <c r="AW169" i="12"/>
  <c r="AQ170" i="12"/>
  <c r="AS170" i="12"/>
  <c r="AU170" i="12"/>
  <c r="AW170" i="12"/>
  <c r="AQ171" i="12"/>
  <c r="AS171" i="12"/>
  <c r="AU171" i="12"/>
  <c r="AW171" i="12"/>
  <c r="AQ172" i="12"/>
  <c r="AS172" i="12"/>
  <c r="AU172" i="12"/>
  <c r="AW172" i="12"/>
  <c r="AW13" i="12"/>
  <c r="AU13" i="12"/>
  <c r="AS13" i="12"/>
  <c r="AQ13" i="12"/>
  <c r="AJ178" i="8"/>
  <c r="AK177" i="8"/>
  <c r="AK178" i="8"/>
  <c r="AK179" i="8"/>
  <c r="AK16" i="6"/>
  <c r="AI16" i="6"/>
  <c r="AI17" i="6" s="1"/>
  <c r="A14" i="12"/>
  <c r="AI11" i="10"/>
  <c r="AK11" i="10"/>
  <c r="AJ17" i="11" l="1"/>
  <c r="AI20" i="8"/>
  <c r="AJ20" i="8" s="1"/>
  <c r="AQ23" i="18"/>
  <c r="AQ22" i="18"/>
  <c r="F40" i="13"/>
  <c r="F32" i="13"/>
  <c r="F36" i="13"/>
  <c r="F41" i="13"/>
  <c r="F39" i="13"/>
  <c r="F31" i="13"/>
  <c r="F38" i="13"/>
  <c r="F45" i="13"/>
  <c r="F37" i="13"/>
  <c r="F44" i="13"/>
  <c r="F43" i="13"/>
  <c r="F42" i="13"/>
  <c r="F34" i="13"/>
  <c r="F33" i="13"/>
  <c r="F24" i="13"/>
  <c r="F16" i="13"/>
  <c r="F23" i="13"/>
  <c r="F15" i="13"/>
  <c r="F22" i="13"/>
  <c r="F21" i="13"/>
  <c r="F20" i="13"/>
  <c r="F17" i="13"/>
  <c r="F19" i="13"/>
  <c r="F18" i="13"/>
  <c r="E23" i="13"/>
  <c r="E19" i="13"/>
  <c r="E18" i="13"/>
  <c r="E24" i="13"/>
  <c r="E22" i="13"/>
  <c r="E21" i="13"/>
  <c r="E20" i="13"/>
  <c r="E17" i="13"/>
  <c r="E16" i="13"/>
  <c r="E41" i="13"/>
  <c r="E42" i="13"/>
  <c r="E40" i="13"/>
  <c r="E39" i="13"/>
  <c r="E38" i="13"/>
  <c r="E45" i="13"/>
  <c r="E37" i="13"/>
  <c r="E44" i="13"/>
  <c r="E36" i="13"/>
  <c r="E43" i="13"/>
  <c r="AP25" i="18"/>
  <c r="AQ24" i="18"/>
  <c r="AS26" i="18"/>
  <c r="AT25" i="18"/>
  <c r="BA12" i="18"/>
  <c r="AI21" i="8"/>
  <c r="AJ11" i="10"/>
  <c r="AI12" i="10"/>
  <c r="AJ18" i="11"/>
  <c r="AI19" i="11"/>
  <c r="AJ17" i="6"/>
  <c r="AI18" i="6"/>
  <c r="AJ179" i="8"/>
  <c r="AJ177" i="8"/>
  <c r="AJ16" i="6"/>
  <c r="A15" i="12"/>
  <c r="AP26" i="18" l="1"/>
  <c r="AQ25" i="18"/>
  <c r="AS27" i="18"/>
  <c r="AT26" i="18"/>
  <c r="BA13" i="18"/>
  <c r="AJ21" i="8"/>
  <c r="AI22" i="8"/>
  <c r="AI13" i="10"/>
  <c r="AJ12" i="10"/>
  <c r="AJ19" i="11"/>
  <c r="AI20" i="11"/>
  <c r="AJ18" i="6"/>
  <c r="AI19" i="6"/>
  <c r="A16" i="12"/>
  <c r="AP27" i="18" l="1"/>
  <c r="AQ26" i="18"/>
  <c r="AS28" i="18"/>
  <c r="AT27" i="18"/>
  <c r="BA14" i="18"/>
  <c r="AJ22" i="8"/>
  <c r="AI23" i="8"/>
  <c r="AI14" i="10"/>
  <c r="AJ13" i="10"/>
  <c r="AI21" i="11"/>
  <c r="AJ20" i="11"/>
  <c r="AI20" i="6"/>
  <c r="AJ19" i="6"/>
  <c r="A17" i="12"/>
  <c r="AP28" i="18" l="1"/>
  <c r="AQ27" i="18"/>
  <c r="AT28" i="18"/>
  <c r="AS29" i="18"/>
  <c r="BA15" i="18"/>
  <c r="AJ23" i="8"/>
  <c r="AI24" i="8"/>
  <c r="AI15" i="10"/>
  <c r="AJ14" i="10"/>
  <c r="AJ21" i="11"/>
  <c r="AI22" i="11"/>
  <c r="AJ20" i="6"/>
  <c r="AI21" i="6"/>
  <c r="A18" i="12"/>
  <c r="AP29" i="18" l="1"/>
  <c r="AQ28" i="18"/>
  <c r="AS30" i="18"/>
  <c r="AT29" i="18"/>
  <c r="BA16" i="18"/>
  <c r="AJ24" i="8"/>
  <c r="AI25" i="8"/>
  <c r="AI16" i="10"/>
  <c r="AJ15" i="10"/>
  <c r="AI23" i="11"/>
  <c r="AJ22" i="11"/>
  <c r="AJ21" i="6"/>
  <c r="AI22" i="6"/>
  <c r="A19" i="12"/>
  <c r="AP30" i="18" l="1"/>
  <c r="AQ29" i="18"/>
  <c r="AS31" i="18"/>
  <c r="AT30" i="18"/>
  <c r="BA17" i="18"/>
  <c r="AJ25" i="8"/>
  <c r="AI26" i="8"/>
  <c r="AI17" i="10"/>
  <c r="AJ16" i="10"/>
  <c r="AJ23" i="11"/>
  <c r="AI24" i="11"/>
  <c r="AJ22" i="6"/>
  <c r="AI23" i="6"/>
  <c r="A20" i="12"/>
  <c r="BA18" i="18" l="1"/>
  <c r="BA19" i="18" s="1"/>
  <c r="BA20" i="18" s="1"/>
  <c r="BA21" i="18" s="1"/>
  <c r="BA22" i="18" s="1"/>
  <c r="AS9" i="18" s="1"/>
  <c r="C11" i="18" s="1"/>
  <c r="AP31" i="18"/>
  <c r="AQ30" i="18"/>
  <c r="AS32" i="18"/>
  <c r="AT31" i="18"/>
  <c r="AJ26" i="8"/>
  <c r="AI27" i="8"/>
  <c r="AI18" i="10"/>
  <c r="AJ17" i="10"/>
  <c r="AJ24" i="11"/>
  <c r="AI25" i="11"/>
  <c r="AJ23" i="6"/>
  <c r="AI24" i="6"/>
  <c r="A21" i="12"/>
  <c r="AS10" i="18" l="1"/>
  <c r="C12" i="18" s="1"/>
  <c r="AS13" i="18"/>
  <c r="C15" i="18" s="1"/>
  <c r="AS12" i="18"/>
  <c r="C14" i="18" s="1"/>
  <c r="AS11" i="18"/>
  <c r="C13" i="18" s="1"/>
  <c r="AP32" i="18"/>
  <c r="AQ31" i="18"/>
  <c r="AT32" i="18"/>
  <c r="AS33" i="18"/>
  <c r="AI28" i="8"/>
  <c r="AJ27" i="8"/>
  <c r="AI19" i="10"/>
  <c r="AJ18" i="10"/>
  <c r="AI26" i="11"/>
  <c r="AJ25" i="11"/>
  <c r="AI25" i="6"/>
  <c r="AJ24" i="6"/>
  <c r="A22" i="12"/>
  <c r="AP33" i="18" l="1"/>
  <c r="AQ32" i="18"/>
  <c r="AS34" i="18"/>
  <c r="AT33" i="18"/>
  <c r="AJ28" i="8"/>
  <c r="AI29" i="8"/>
  <c r="AI20" i="10"/>
  <c r="AJ19" i="10"/>
  <c r="AJ26" i="11"/>
  <c r="AI27" i="11"/>
  <c r="AJ25" i="6"/>
  <c r="AI26" i="6"/>
  <c r="A23" i="12"/>
  <c r="AP34" i="18" l="1"/>
  <c r="AQ33" i="18"/>
  <c r="AS35" i="18"/>
  <c r="AT34" i="18"/>
  <c r="AJ29" i="8"/>
  <c r="AI30" i="8"/>
  <c r="AI21" i="10"/>
  <c r="AJ20" i="10"/>
  <c r="AJ27" i="11"/>
  <c r="AI28" i="11"/>
  <c r="AJ26" i="6"/>
  <c r="AI27" i="6"/>
  <c r="A24" i="12"/>
  <c r="AP35" i="18" l="1"/>
  <c r="AQ34" i="18"/>
  <c r="AS36" i="18"/>
  <c r="AT35" i="18"/>
  <c r="AI31" i="8"/>
  <c r="AJ30" i="8"/>
  <c r="AI22" i="10"/>
  <c r="AJ21" i="10"/>
  <c r="AJ28" i="11"/>
  <c r="AI29" i="11"/>
  <c r="AI28" i="6"/>
  <c r="AJ27" i="6"/>
  <c r="A25" i="12"/>
  <c r="AT36" i="18" l="1"/>
  <c r="AS37" i="18"/>
  <c r="AP36" i="18"/>
  <c r="AQ35" i="18"/>
  <c r="AJ31" i="8"/>
  <c r="AI32" i="8"/>
  <c r="AI23" i="10"/>
  <c r="AJ22" i="10"/>
  <c r="AJ29" i="11"/>
  <c r="AI30" i="11"/>
  <c r="AI29" i="6"/>
  <c r="AJ28" i="6"/>
  <c r="A26" i="12"/>
  <c r="AT37" i="18" l="1"/>
  <c r="AS38" i="18"/>
  <c r="AQ36" i="18"/>
  <c r="AP37" i="18"/>
  <c r="AP38" i="18" s="1"/>
  <c r="AP39" i="18" s="1"/>
  <c r="AP40" i="18" s="1"/>
  <c r="AP41" i="18" s="1"/>
  <c r="AP42" i="18" s="1"/>
  <c r="AP43" i="18" s="1"/>
  <c r="AP44" i="18" s="1"/>
  <c r="AP45" i="18" s="1"/>
  <c r="AP46" i="18" s="1"/>
  <c r="AP47" i="18" s="1"/>
  <c r="AI33" i="8"/>
  <c r="AJ32" i="8"/>
  <c r="AI24" i="10"/>
  <c r="AJ23" i="10"/>
  <c r="AI31" i="11"/>
  <c r="AJ30" i="11"/>
  <c r="AJ29" i="6"/>
  <c r="AI30" i="6"/>
  <c r="A27" i="12"/>
  <c r="AQ37" i="18" l="1"/>
  <c r="AS39" i="18"/>
  <c r="AT38" i="18"/>
  <c r="AJ33" i="8"/>
  <c r="AI34" i="8"/>
  <c r="AI25" i="10"/>
  <c r="AJ24" i="10"/>
  <c r="AJ31" i="11"/>
  <c r="AI32" i="11"/>
  <c r="AJ30" i="6"/>
  <c r="AI31" i="6"/>
  <c r="A28" i="12"/>
  <c r="AS40" i="18" l="1"/>
  <c r="AT39" i="18"/>
  <c r="AQ38" i="18"/>
  <c r="AJ34" i="8"/>
  <c r="AI35" i="8"/>
  <c r="AI26" i="10"/>
  <c r="AJ25" i="10"/>
  <c r="AJ32" i="11"/>
  <c r="AI33" i="11"/>
  <c r="AI32" i="6"/>
  <c r="AJ31" i="6"/>
  <c r="A29" i="12"/>
  <c r="AQ39" i="18" l="1"/>
  <c r="AT40" i="18"/>
  <c r="AS41" i="18"/>
  <c r="AI36" i="8"/>
  <c r="AJ35" i="8"/>
  <c r="AI27" i="10"/>
  <c r="AJ26" i="10"/>
  <c r="AI34" i="11"/>
  <c r="AJ33" i="11"/>
  <c r="AJ32" i="6"/>
  <c r="AI33" i="6"/>
  <c r="A30" i="12"/>
  <c r="AT41" i="18" l="1"/>
  <c r="AS42" i="18"/>
  <c r="AJ36" i="8"/>
  <c r="AI37" i="8"/>
  <c r="AI28" i="10"/>
  <c r="AJ27" i="10"/>
  <c r="AJ34" i="11"/>
  <c r="AI35" i="11"/>
  <c r="AJ33" i="6"/>
  <c r="AI34" i="6"/>
  <c r="A31" i="12"/>
  <c r="AT42" i="18" l="1"/>
  <c r="AS43" i="18"/>
  <c r="AJ37" i="8"/>
  <c r="AI38" i="8"/>
  <c r="AI29" i="10"/>
  <c r="AJ28" i="10"/>
  <c r="AJ35" i="11"/>
  <c r="AI36" i="11"/>
  <c r="AJ34" i="6"/>
  <c r="AI35" i="6"/>
  <c r="A32" i="12"/>
  <c r="AT43" i="18" l="1"/>
  <c r="AS44" i="18"/>
  <c r="AI39" i="8"/>
  <c r="AJ38" i="8"/>
  <c r="AI30" i="10"/>
  <c r="AJ29" i="10"/>
  <c r="AJ36" i="11"/>
  <c r="AI37" i="11"/>
  <c r="AI36" i="6"/>
  <c r="AJ35" i="6"/>
  <c r="A33" i="12"/>
  <c r="AT44" i="18" l="1"/>
  <c r="AS45" i="18"/>
  <c r="AJ39" i="8"/>
  <c r="AI40" i="8"/>
  <c r="AI31" i="10"/>
  <c r="AJ30" i="10"/>
  <c r="AJ37" i="11"/>
  <c r="AI38" i="11"/>
  <c r="AJ36" i="6"/>
  <c r="AI37" i="6"/>
  <c r="A34" i="12"/>
  <c r="AT45" i="18" l="1"/>
  <c r="AS46" i="18"/>
  <c r="AI41" i="8"/>
  <c r="AJ40" i="8"/>
  <c r="AI32" i="10"/>
  <c r="AJ31" i="10"/>
  <c r="AI39" i="11"/>
  <c r="AJ38" i="11"/>
  <c r="AJ37" i="6"/>
  <c r="AI38" i="6"/>
  <c r="A35" i="12"/>
  <c r="AT46" i="18" l="1"/>
  <c r="AS47" i="18"/>
  <c r="AT47" i="18" s="1"/>
  <c r="AJ41" i="8"/>
  <c r="AI42" i="8"/>
  <c r="AI33" i="10"/>
  <c r="AJ32" i="10"/>
  <c r="AJ39" i="11"/>
  <c r="AI40" i="11"/>
  <c r="AI39" i="6"/>
  <c r="AJ38" i="6"/>
  <c r="A36" i="12"/>
  <c r="AU49" i="18" l="1"/>
  <c r="C19" i="18" s="1"/>
  <c r="AU50" i="18"/>
  <c r="C20" i="18" s="1"/>
  <c r="AU51" i="18"/>
  <c r="C21" i="18" s="1"/>
  <c r="AU52" i="18"/>
  <c r="C22" i="18" s="1"/>
  <c r="AU48" i="18"/>
  <c r="C18" i="18" s="1"/>
  <c r="AJ42" i="8"/>
  <c r="AI43" i="8"/>
  <c r="AI34" i="10"/>
  <c r="AJ33" i="10"/>
  <c r="AJ40" i="11"/>
  <c r="AI41" i="11"/>
  <c r="AI40" i="6"/>
  <c r="AJ39" i="6"/>
  <c r="A37" i="12"/>
  <c r="AI44" i="8" l="1"/>
  <c r="AJ43" i="8"/>
  <c r="AI35" i="10"/>
  <c r="AJ34" i="10"/>
  <c r="AI42" i="11"/>
  <c r="AJ41" i="11"/>
  <c r="AJ40" i="6"/>
  <c r="AI41" i="6"/>
  <c r="A38" i="12"/>
  <c r="AJ44" i="8" l="1"/>
  <c r="AI45" i="8"/>
  <c r="AI36" i="10"/>
  <c r="AI37" i="10" s="1"/>
  <c r="AJ35" i="10"/>
  <c r="AJ42" i="11"/>
  <c r="AI43" i="11"/>
  <c r="AJ41" i="6"/>
  <c r="AI42" i="6"/>
  <c r="A39" i="12"/>
  <c r="AJ37" i="10" l="1"/>
  <c r="AI38" i="10"/>
  <c r="AJ45" i="8"/>
  <c r="AI46" i="8"/>
  <c r="AJ36" i="10"/>
  <c r="AI44" i="11"/>
  <c r="AJ43" i="11"/>
  <c r="AJ42" i="6"/>
  <c r="AI43" i="6"/>
  <c r="A40" i="12"/>
  <c r="AI39" i="10" l="1"/>
  <c r="AJ38" i="10"/>
  <c r="AI47" i="8"/>
  <c r="AJ46" i="8"/>
  <c r="AI45" i="11"/>
  <c r="AJ44" i="11"/>
  <c r="AI44" i="6"/>
  <c r="AJ43" i="6"/>
  <c r="A41" i="12"/>
  <c r="AI40" i="10" l="1"/>
  <c r="AJ39" i="10"/>
  <c r="AJ47" i="8"/>
  <c r="AI48" i="8"/>
  <c r="AJ45" i="11"/>
  <c r="AI46" i="11"/>
  <c r="AI45" i="6"/>
  <c r="AJ44" i="6"/>
  <c r="A42" i="12"/>
  <c r="AJ40" i="10" l="1"/>
  <c r="AI41" i="10"/>
  <c r="AI49" i="8"/>
  <c r="AJ48" i="8"/>
  <c r="AI47" i="11"/>
  <c r="AJ46" i="11"/>
  <c r="AJ45" i="6"/>
  <c r="AI46" i="6"/>
  <c r="A43" i="12"/>
  <c r="AJ41" i="10" l="1"/>
  <c r="AI42" i="10"/>
  <c r="AJ49" i="8"/>
  <c r="AI50" i="8"/>
  <c r="AJ47" i="11"/>
  <c r="AI48" i="11"/>
  <c r="AJ46" i="6"/>
  <c r="AI47" i="6"/>
  <c r="A44" i="12"/>
  <c r="AJ42" i="10" l="1"/>
  <c r="AI43" i="10"/>
  <c r="AJ50" i="8"/>
  <c r="AI51" i="8"/>
  <c r="AJ48" i="11"/>
  <c r="AI49" i="11"/>
  <c r="AJ47" i="6"/>
  <c r="AI48" i="6"/>
  <c r="A45" i="12"/>
  <c r="AJ43" i="10" l="1"/>
  <c r="AI44" i="10"/>
  <c r="AI52" i="8"/>
  <c r="AJ51" i="8"/>
  <c r="AI50" i="11"/>
  <c r="AJ49" i="11"/>
  <c r="AI49" i="6"/>
  <c r="AJ48" i="6"/>
  <c r="A46" i="12"/>
  <c r="AI45" i="10" l="1"/>
  <c r="AJ44" i="10"/>
  <c r="AJ52" i="8"/>
  <c r="AI53" i="8"/>
  <c r="AJ50" i="11"/>
  <c r="AI51" i="11"/>
  <c r="AI50" i="6"/>
  <c r="AJ49" i="6"/>
  <c r="A47" i="12"/>
  <c r="AJ45" i="10" l="1"/>
  <c r="AI46" i="10"/>
  <c r="AI54" i="8"/>
  <c r="AJ53" i="8"/>
  <c r="AI52" i="11"/>
  <c r="AJ51" i="11"/>
  <c r="AJ50" i="6"/>
  <c r="AI51" i="6"/>
  <c r="A48" i="12"/>
  <c r="AJ46" i="10" l="1"/>
  <c r="AI47" i="10"/>
  <c r="AI55" i="8"/>
  <c r="AJ54" i="8"/>
  <c r="AI53" i="11"/>
  <c r="AJ52" i="11"/>
  <c r="AI52" i="6"/>
  <c r="AJ51" i="6"/>
  <c r="A49" i="12"/>
  <c r="AI48" i="10" l="1"/>
  <c r="AJ47" i="10"/>
  <c r="AJ55" i="8"/>
  <c r="AI56" i="8"/>
  <c r="AJ53" i="11"/>
  <c r="AI54" i="11"/>
  <c r="AJ52" i="6"/>
  <c r="AI53" i="6"/>
  <c r="A50" i="12"/>
  <c r="AJ48" i="10" l="1"/>
  <c r="AI49" i="10"/>
  <c r="AI57" i="8"/>
  <c r="AJ56" i="8"/>
  <c r="AI55" i="11"/>
  <c r="AJ54" i="11"/>
  <c r="AJ53" i="6"/>
  <c r="AI54" i="6"/>
  <c r="A51" i="12"/>
  <c r="AI50" i="10" l="1"/>
  <c r="AJ49" i="10"/>
  <c r="AJ57" i="8"/>
  <c r="AI58" i="8"/>
  <c r="AJ55" i="11"/>
  <c r="AI56" i="11"/>
  <c r="AJ54" i="6"/>
  <c r="AI55" i="6"/>
  <c r="A52" i="12"/>
  <c r="AJ50" i="10" l="1"/>
  <c r="AI51" i="10"/>
  <c r="AJ58" i="8"/>
  <c r="AI59" i="8"/>
  <c r="AJ56" i="11"/>
  <c r="AI57" i="11"/>
  <c r="AJ55" i="6"/>
  <c r="AI56" i="6"/>
  <c r="A53" i="12"/>
  <c r="AI52" i="10" l="1"/>
  <c r="AJ51" i="10"/>
  <c r="AI60" i="8"/>
  <c r="AJ59" i="8"/>
  <c r="AI58" i="11"/>
  <c r="AJ57" i="11"/>
  <c r="AI57" i="6"/>
  <c r="AJ56" i="6"/>
  <c r="A54" i="12"/>
  <c r="AI53" i="10" l="1"/>
  <c r="AJ52" i="10"/>
  <c r="AJ60" i="8"/>
  <c r="AI61" i="8"/>
  <c r="AJ58" i="11"/>
  <c r="AI59" i="11"/>
  <c r="AJ57" i="6"/>
  <c r="AI58" i="6"/>
  <c r="A55" i="12"/>
  <c r="AI54" i="10" l="1"/>
  <c r="AJ53" i="10"/>
  <c r="AJ61" i="8"/>
  <c r="AI62" i="8"/>
  <c r="AI60" i="11"/>
  <c r="AJ59" i="11"/>
  <c r="AI59" i="6"/>
  <c r="AJ58" i="6"/>
  <c r="A56" i="12"/>
  <c r="AJ54" i="10" l="1"/>
  <c r="AI55" i="10"/>
  <c r="AJ62" i="8"/>
  <c r="AI63" i="8"/>
  <c r="AJ60" i="11"/>
  <c r="AI61" i="11"/>
  <c r="AI60" i="6"/>
  <c r="AJ59" i="6"/>
  <c r="A57" i="12"/>
  <c r="AJ55" i="10" l="1"/>
  <c r="AI56" i="10"/>
  <c r="AJ63" i="8"/>
  <c r="AI64" i="8"/>
  <c r="AJ61" i="11"/>
  <c r="AI62" i="11"/>
  <c r="AI61" i="6"/>
  <c r="AJ60" i="6"/>
  <c r="A58" i="12"/>
  <c r="AJ64" i="8" l="1"/>
  <c r="AI65" i="8"/>
  <c r="AJ56" i="10"/>
  <c r="AI57" i="10"/>
  <c r="AJ62" i="11"/>
  <c r="AI63" i="11"/>
  <c r="AJ61" i="6"/>
  <c r="AI62" i="6"/>
  <c r="A59" i="12"/>
  <c r="AJ65" i="8" l="1"/>
  <c r="AI66" i="8"/>
  <c r="AJ57" i="10"/>
  <c r="AI58" i="10"/>
  <c r="AJ63" i="11"/>
  <c r="AI64" i="11"/>
  <c r="AJ62" i="6"/>
  <c r="AI63" i="6"/>
  <c r="A60" i="12"/>
  <c r="AI67" i="8" l="1"/>
  <c r="AJ66" i="8"/>
  <c r="AJ58" i="10"/>
  <c r="AI59" i="10"/>
  <c r="AJ64" i="11"/>
  <c r="AI65" i="11"/>
  <c r="AJ63" i="6"/>
  <c r="AI64" i="6"/>
  <c r="A61" i="12"/>
  <c r="AI68" i="8" l="1"/>
  <c r="AJ67" i="8"/>
  <c r="AJ59" i="10"/>
  <c r="AI60" i="10"/>
  <c r="AI66" i="11"/>
  <c r="AJ65" i="11"/>
  <c r="AJ64" i="6"/>
  <c r="AI65" i="6"/>
  <c r="A62" i="12"/>
  <c r="AJ68" i="8" l="1"/>
  <c r="AI69" i="8"/>
  <c r="AI61" i="10"/>
  <c r="AJ60" i="10"/>
  <c r="AJ66" i="11"/>
  <c r="AI67" i="11"/>
  <c r="AJ65" i="6"/>
  <c r="AI66" i="6"/>
  <c r="A63" i="12"/>
  <c r="AI70" i="8" l="1"/>
  <c r="AJ69" i="8"/>
  <c r="AJ61" i="10"/>
  <c r="AI62" i="10"/>
  <c r="AJ67" i="11"/>
  <c r="AI68" i="11"/>
  <c r="AJ66" i="6"/>
  <c r="AI67" i="6"/>
  <c r="A64" i="12"/>
  <c r="AJ70" i="8" l="1"/>
  <c r="AI71" i="8"/>
  <c r="AJ62" i="10"/>
  <c r="AI63" i="10"/>
  <c r="AJ68" i="11"/>
  <c r="AI69" i="11"/>
  <c r="AI68" i="6"/>
  <c r="AJ67" i="6"/>
  <c r="A65" i="12"/>
  <c r="AI72" i="8" l="1"/>
  <c r="AJ71" i="8"/>
  <c r="AI64" i="10"/>
  <c r="AJ63" i="10"/>
  <c r="AI70" i="11"/>
  <c r="AJ69" i="11"/>
  <c r="AI69" i="6"/>
  <c r="AJ68" i="6"/>
  <c r="A66" i="12"/>
  <c r="AI73" i="8" l="1"/>
  <c r="AJ72" i="8"/>
  <c r="AJ64" i="10"/>
  <c r="AI65" i="10"/>
  <c r="AJ70" i="11"/>
  <c r="AI71" i="11"/>
  <c r="AJ69" i="6"/>
  <c r="AI70" i="6"/>
  <c r="A67" i="12"/>
  <c r="AJ73" i="8" l="1"/>
  <c r="AI74" i="8"/>
  <c r="AI66" i="10"/>
  <c r="AJ65" i="10"/>
  <c r="AI72" i="11"/>
  <c r="AJ71" i="11"/>
  <c r="AJ70" i="6"/>
  <c r="AI71" i="6"/>
  <c r="A68" i="12"/>
  <c r="AJ74" i="8" l="1"/>
  <c r="AI75" i="8"/>
  <c r="AJ66" i="10"/>
  <c r="AI67" i="10"/>
  <c r="AJ72" i="11"/>
  <c r="AI73" i="11"/>
  <c r="AJ71" i="6"/>
  <c r="AI72" i="6"/>
  <c r="A69" i="12"/>
  <c r="AJ75" i="8" l="1"/>
  <c r="AI76" i="8"/>
  <c r="AJ67" i="10"/>
  <c r="AI68" i="10"/>
  <c r="AJ73" i="11"/>
  <c r="AI74" i="11"/>
  <c r="AI73" i="6"/>
  <c r="AJ72" i="6"/>
  <c r="A70" i="12"/>
  <c r="AJ76" i="8" l="1"/>
  <c r="AI77" i="8"/>
  <c r="AJ68" i="10"/>
  <c r="AI69" i="10"/>
  <c r="AJ74" i="11"/>
  <c r="AI75" i="11"/>
  <c r="AI74" i="6"/>
  <c r="AJ73" i="6"/>
  <c r="A71" i="12"/>
  <c r="AJ77" i="8" l="1"/>
  <c r="AI78" i="8"/>
  <c r="AJ69" i="10"/>
  <c r="AI70" i="10"/>
  <c r="AJ75" i="11"/>
  <c r="AI76" i="11"/>
  <c r="AI75" i="6"/>
  <c r="AJ74" i="6"/>
  <c r="A72" i="12"/>
  <c r="AJ78" i="8" l="1"/>
  <c r="AI79" i="8"/>
  <c r="AJ70" i="10"/>
  <c r="AI71" i="10"/>
  <c r="AJ76" i="11"/>
  <c r="AI77" i="11"/>
  <c r="AJ75" i="6"/>
  <c r="AI76" i="6"/>
  <c r="A73" i="12"/>
  <c r="AI80" i="8" l="1"/>
  <c r="AJ79" i="8"/>
  <c r="AJ71" i="10"/>
  <c r="AI72" i="10"/>
  <c r="AI78" i="11"/>
  <c r="AJ77" i="11"/>
  <c r="AI77" i="6"/>
  <c r="AJ76" i="6"/>
  <c r="A74" i="12"/>
  <c r="AI81" i="8" l="1"/>
  <c r="AJ80" i="8"/>
  <c r="AJ72" i="10"/>
  <c r="AI73" i="10"/>
  <c r="AJ78" i="11"/>
  <c r="AI79" i="11"/>
  <c r="AI78" i="6"/>
  <c r="AJ77" i="6"/>
  <c r="A75" i="12"/>
  <c r="AI82" i="8" l="1"/>
  <c r="AJ81" i="8"/>
  <c r="AJ73" i="10"/>
  <c r="AI74" i="10"/>
  <c r="AI80" i="11"/>
  <c r="AJ79" i="11"/>
  <c r="AJ78" i="6"/>
  <c r="AI79" i="6"/>
  <c r="A76" i="12"/>
  <c r="AJ82" i="8" l="1"/>
  <c r="AI83" i="8"/>
  <c r="AJ74" i="10"/>
  <c r="AI75" i="10"/>
  <c r="AI81" i="11"/>
  <c r="AJ80" i="11"/>
  <c r="AI80" i="6"/>
  <c r="AJ79" i="6"/>
  <c r="A77" i="12"/>
  <c r="AI84" i="8" l="1"/>
  <c r="AJ83" i="8"/>
  <c r="AJ75" i="10"/>
  <c r="AI76" i="10"/>
  <c r="AJ81" i="11"/>
  <c r="AI82" i="11"/>
  <c r="AJ80" i="6"/>
  <c r="AI81" i="6"/>
  <c r="A78" i="12"/>
  <c r="AJ84" i="8" l="1"/>
  <c r="AI85" i="8"/>
  <c r="AJ76" i="10"/>
  <c r="AI77" i="10"/>
  <c r="AI83" i="11"/>
  <c r="AJ82" i="11"/>
  <c r="AJ81" i="6"/>
  <c r="AI82" i="6"/>
  <c r="A79" i="12"/>
  <c r="AJ85" i="8" l="1"/>
  <c r="AI86" i="8"/>
  <c r="AJ77" i="10"/>
  <c r="AI78" i="10"/>
  <c r="AJ83" i="11"/>
  <c r="AI84" i="11"/>
  <c r="AJ82" i="6"/>
  <c r="AI83" i="6"/>
  <c r="A80" i="12"/>
  <c r="AJ86" i="8" l="1"/>
  <c r="AI87" i="8"/>
  <c r="AJ78" i="10"/>
  <c r="AI79" i="10"/>
  <c r="AJ84" i="11"/>
  <c r="AI85" i="11"/>
  <c r="AJ83" i="6"/>
  <c r="AI84" i="6"/>
  <c r="A81" i="12"/>
  <c r="AI88" i="8" l="1"/>
  <c r="AJ87" i="8"/>
  <c r="AI80" i="10"/>
  <c r="AJ79" i="10"/>
  <c r="AJ85" i="11"/>
  <c r="AI86" i="11"/>
  <c r="AJ84" i="6"/>
  <c r="AI85" i="6"/>
  <c r="A82" i="12"/>
  <c r="AI89" i="8" l="1"/>
  <c r="AJ88" i="8"/>
  <c r="AJ80" i="10"/>
  <c r="AI81" i="10"/>
  <c r="AI87" i="11"/>
  <c r="AJ86" i="11"/>
  <c r="AJ85" i="6"/>
  <c r="AI86" i="6"/>
  <c r="A83" i="12"/>
  <c r="AJ89" i="8" l="1"/>
  <c r="AI90" i="8"/>
  <c r="AI82" i="10"/>
  <c r="AJ81" i="10"/>
  <c r="AI88" i="11"/>
  <c r="AJ87" i="11"/>
  <c r="AJ86" i="6"/>
  <c r="AI87" i="6"/>
  <c r="A84" i="12"/>
  <c r="AJ90" i="8" l="1"/>
  <c r="AI91" i="8"/>
  <c r="AJ82" i="10"/>
  <c r="AI83" i="10"/>
  <c r="AJ88" i="11"/>
  <c r="AI89" i="11"/>
  <c r="AJ87" i="6"/>
  <c r="AI88" i="6"/>
  <c r="A85" i="12"/>
  <c r="AI92" i="8" l="1"/>
  <c r="AJ91" i="8"/>
  <c r="AI84" i="10"/>
  <c r="AJ83" i="10"/>
  <c r="AJ89" i="11"/>
  <c r="AI90" i="11"/>
  <c r="AJ88" i="6"/>
  <c r="AI89" i="6"/>
  <c r="A86" i="12"/>
  <c r="AI93" i="8" l="1"/>
  <c r="AJ92" i="8"/>
  <c r="AI85" i="10"/>
  <c r="AJ84" i="10"/>
  <c r="AJ90" i="11"/>
  <c r="AI91" i="11"/>
  <c r="AI90" i="6"/>
  <c r="AJ89" i="6"/>
  <c r="A87" i="12"/>
  <c r="AJ93" i="8" l="1"/>
  <c r="AI94" i="8"/>
  <c r="AI86" i="10"/>
  <c r="AJ85" i="10"/>
  <c r="AJ91" i="11"/>
  <c r="AI92" i="11"/>
  <c r="AJ90" i="6"/>
  <c r="AI91" i="6"/>
  <c r="A88" i="12"/>
  <c r="AJ94" i="8" l="1"/>
  <c r="AI95" i="8"/>
  <c r="AJ86" i="10"/>
  <c r="AI87" i="10"/>
  <c r="AJ92" i="11"/>
  <c r="AI93" i="11"/>
  <c r="AJ91" i="6"/>
  <c r="K13" i="12" s="1"/>
  <c r="A89" i="12"/>
  <c r="K28" i="12" l="1"/>
  <c r="K115" i="12"/>
  <c r="K89" i="12"/>
  <c r="K78" i="12"/>
  <c r="K76" i="12"/>
  <c r="K102" i="12"/>
  <c r="K88" i="12"/>
  <c r="K79" i="12"/>
  <c r="K41" i="12"/>
  <c r="K84" i="12"/>
  <c r="K39" i="12"/>
  <c r="K52" i="12"/>
  <c r="K54" i="12"/>
  <c r="K47" i="12"/>
  <c r="K38" i="12"/>
  <c r="K27" i="12"/>
  <c r="K68" i="12"/>
  <c r="K108" i="12"/>
  <c r="K24" i="12"/>
  <c r="K42" i="12"/>
  <c r="K43" i="12"/>
  <c r="K16" i="12"/>
  <c r="K81" i="12"/>
  <c r="K72" i="12"/>
  <c r="K113" i="12"/>
  <c r="K94" i="12"/>
  <c r="K90" i="12"/>
  <c r="K49" i="12"/>
  <c r="K111" i="12"/>
  <c r="K26" i="12"/>
  <c r="K77" i="12"/>
  <c r="K80" i="12"/>
  <c r="K75" i="12"/>
  <c r="K97" i="12"/>
  <c r="K59" i="12"/>
  <c r="K46" i="12"/>
  <c r="K66" i="12"/>
  <c r="K19" i="12"/>
  <c r="K74" i="12"/>
  <c r="K57" i="12"/>
  <c r="K87" i="12"/>
  <c r="K15" i="12"/>
  <c r="K67" i="12"/>
  <c r="K17" i="12"/>
  <c r="K82" i="12"/>
  <c r="K33" i="12"/>
  <c r="K109" i="12"/>
  <c r="K60" i="12"/>
  <c r="K83" i="12"/>
  <c r="K56" i="12"/>
  <c r="K99" i="12"/>
  <c r="K61" i="12"/>
  <c r="K65" i="12"/>
  <c r="K86" i="12"/>
  <c r="K70" i="12"/>
  <c r="K62" i="12"/>
  <c r="K69" i="12"/>
  <c r="K112" i="12"/>
  <c r="K71" i="12"/>
  <c r="K58" i="12"/>
  <c r="K53" i="12"/>
  <c r="K95" i="12"/>
  <c r="K36" i="12"/>
  <c r="K50" i="12"/>
  <c r="K44" i="12"/>
  <c r="K29" i="12"/>
  <c r="K104" i="12"/>
  <c r="K30" i="12"/>
  <c r="K45" i="12"/>
  <c r="K64" i="12"/>
  <c r="K103" i="12"/>
  <c r="K93" i="12"/>
  <c r="K40" i="12"/>
  <c r="K92" i="12"/>
  <c r="K48" i="12"/>
  <c r="K35" i="12"/>
  <c r="K20" i="12"/>
  <c r="K106" i="12"/>
  <c r="K32" i="12"/>
  <c r="K91" i="12"/>
  <c r="K96" i="12"/>
  <c r="K98" i="12"/>
  <c r="K31" i="12"/>
  <c r="K25" i="12"/>
  <c r="K14" i="12"/>
  <c r="K18" i="12"/>
  <c r="K23" i="12"/>
  <c r="K110" i="12"/>
  <c r="K101" i="12"/>
  <c r="K34" i="12"/>
  <c r="K55" i="12"/>
  <c r="K85" i="12"/>
  <c r="K22" i="12"/>
  <c r="K107" i="12"/>
  <c r="K51" i="12"/>
  <c r="K100" i="12"/>
  <c r="K63" i="12"/>
  <c r="K21" i="12"/>
  <c r="K73" i="12"/>
  <c r="K114" i="12"/>
  <c r="K37" i="12"/>
  <c r="K105" i="12"/>
  <c r="AJ95" i="8"/>
  <c r="AI96" i="8"/>
  <c r="AI88" i="10"/>
  <c r="AJ87" i="10"/>
  <c r="AI94" i="11"/>
  <c r="AJ93" i="11"/>
  <c r="A90" i="12"/>
  <c r="AI97" i="8" l="1"/>
  <c r="AJ96" i="8"/>
  <c r="AJ88" i="10"/>
  <c r="AI89" i="10"/>
  <c r="AJ94" i="11"/>
  <c r="AI95" i="11"/>
  <c r="A91" i="12"/>
  <c r="AJ97" i="8" l="1"/>
  <c r="AI98" i="8"/>
  <c r="AJ89" i="10"/>
  <c r="AI90" i="10"/>
  <c r="AJ95" i="11"/>
  <c r="AI96" i="11"/>
  <c r="A92" i="12"/>
  <c r="AJ98" i="8" l="1"/>
  <c r="AI99" i="8"/>
  <c r="AJ90" i="10"/>
  <c r="AI91" i="10"/>
  <c r="AJ96" i="11"/>
  <c r="AI97" i="11"/>
  <c r="A93" i="12"/>
  <c r="AJ99" i="8" l="1"/>
  <c r="AI100" i="8"/>
  <c r="AJ91" i="10"/>
  <c r="AI92" i="10"/>
  <c r="AJ97" i="11"/>
  <c r="AI98" i="11"/>
  <c r="A94" i="12"/>
  <c r="AJ100" i="8" l="1"/>
  <c r="AI101" i="8"/>
  <c r="AJ92" i="10"/>
  <c r="AI93" i="10"/>
  <c r="AI99" i="11"/>
  <c r="AJ98" i="11"/>
  <c r="A95" i="12"/>
  <c r="AI102" i="8" l="1"/>
  <c r="AJ101" i="8"/>
  <c r="AJ93" i="10"/>
  <c r="AI94" i="10"/>
  <c r="AJ99" i="11"/>
  <c r="AI100" i="11"/>
  <c r="A96" i="12"/>
  <c r="AJ102" i="8" l="1"/>
  <c r="AI103" i="8"/>
  <c r="AJ94" i="10"/>
  <c r="AI95" i="10"/>
  <c r="AJ100" i="11"/>
  <c r="AI101" i="11"/>
  <c r="A97" i="12"/>
  <c r="AI104" i="8" l="1"/>
  <c r="AJ103" i="8"/>
  <c r="AI96" i="10"/>
  <c r="AJ95" i="10"/>
  <c r="AJ101" i="11"/>
  <c r="AI102" i="11"/>
  <c r="A98" i="12"/>
  <c r="AJ104" i="8" l="1"/>
  <c r="AI105" i="8"/>
  <c r="AJ96" i="10"/>
  <c r="AI97" i="10"/>
  <c r="AJ102" i="11"/>
  <c r="AI103" i="11"/>
  <c r="A99" i="12"/>
  <c r="AJ105" i="8" l="1"/>
  <c r="AI106" i="8"/>
  <c r="AI98" i="10"/>
  <c r="AJ97" i="10"/>
  <c r="AI104" i="11"/>
  <c r="AJ103" i="11"/>
  <c r="A100" i="12"/>
  <c r="AJ106" i="8" l="1"/>
  <c r="AI107" i="8"/>
  <c r="AI99" i="10"/>
  <c r="AJ98" i="10"/>
  <c r="AJ104" i="11"/>
  <c r="AI105" i="11"/>
  <c r="A101" i="12"/>
  <c r="AJ107" i="8" l="1"/>
  <c r="AI108" i="8"/>
  <c r="AJ99" i="10"/>
  <c r="AI100" i="10"/>
  <c r="AJ105" i="11"/>
  <c r="AI106" i="11"/>
  <c r="A102" i="12"/>
  <c r="AJ108" i="8" l="1"/>
  <c r="AI109" i="8"/>
  <c r="AI101" i="10"/>
  <c r="AJ100" i="10"/>
  <c r="AI107" i="11"/>
  <c r="AJ106" i="11"/>
  <c r="A103" i="12"/>
  <c r="AJ109" i="8" l="1"/>
  <c r="AI110" i="8"/>
  <c r="AJ101" i="10"/>
  <c r="AI102" i="10"/>
  <c r="AJ107" i="11"/>
  <c r="AI108" i="11"/>
  <c r="A104" i="12"/>
  <c r="AI111" i="8" l="1"/>
  <c r="AJ110" i="8"/>
  <c r="AI103" i="10"/>
  <c r="AJ102" i="10"/>
  <c r="AI109" i="11"/>
  <c r="AJ108" i="11"/>
  <c r="A105" i="12"/>
  <c r="AI112" i="8" l="1"/>
  <c r="AJ111" i="8"/>
  <c r="AJ103" i="10"/>
  <c r="AI104" i="10"/>
  <c r="AI110" i="11"/>
  <c r="AJ109" i="11"/>
  <c r="A106" i="12"/>
  <c r="AJ112" i="8" l="1"/>
  <c r="AI113" i="8"/>
  <c r="AJ104" i="10"/>
  <c r="AI105" i="10"/>
  <c r="AJ110" i="11"/>
  <c r="AI111" i="11"/>
  <c r="A107" i="12"/>
  <c r="AJ113" i="8" l="1"/>
  <c r="AI114" i="8"/>
  <c r="AJ105" i="10"/>
  <c r="AI106" i="10"/>
  <c r="AJ111" i="11"/>
  <c r="AI112" i="11"/>
  <c r="A108" i="12"/>
  <c r="AJ114" i="8" l="1"/>
  <c r="AI115" i="8"/>
  <c r="AJ115" i="8" s="1"/>
  <c r="H13" i="12" s="1"/>
  <c r="AI107" i="10"/>
  <c r="AJ106" i="10"/>
  <c r="AJ112" i="11"/>
  <c r="AI113" i="11"/>
  <c r="AJ113" i="11" s="1"/>
  <c r="E13" i="12" s="1"/>
  <c r="A109" i="12"/>
  <c r="H109" i="12" l="1"/>
  <c r="H113" i="12"/>
  <c r="H35" i="12"/>
  <c r="H97" i="12"/>
  <c r="H80" i="12"/>
  <c r="H95" i="12"/>
  <c r="H115" i="12"/>
  <c r="H32" i="12"/>
  <c r="H75" i="12"/>
  <c r="H51" i="12"/>
  <c r="H86" i="12"/>
  <c r="H45" i="12"/>
  <c r="H43" i="12"/>
  <c r="H23" i="12"/>
  <c r="H63" i="12"/>
  <c r="H85" i="12"/>
  <c r="H28" i="12"/>
  <c r="H88" i="12"/>
  <c r="H100" i="12"/>
  <c r="H83" i="12"/>
  <c r="H110" i="12"/>
  <c r="H24" i="12"/>
  <c r="H72" i="12"/>
  <c r="H104" i="12"/>
  <c r="H30" i="12"/>
  <c r="H37" i="12"/>
  <c r="H111" i="12"/>
  <c r="H52" i="12"/>
  <c r="H96" i="12"/>
  <c r="H102" i="12"/>
  <c r="H99" i="12"/>
  <c r="H76" i="12"/>
  <c r="H73" i="12"/>
  <c r="H54" i="12"/>
  <c r="H62" i="12"/>
  <c r="H69" i="12"/>
  <c r="H101" i="12"/>
  <c r="H59" i="12"/>
  <c r="H40" i="12"/>
  <c r="H107" i="12"/>
  <c r="H48" i="12"/>
  <c r="H29" i="12"/>
  <c r="H22" i="12"/>
  <c r="H56" i="12"/>
  <c r="H46" i="12"/>
  <c r="H93" i="12"/>
  <c r="H77" i="12"/>
  <c r="H21" i="12"/>
  <c r="H49" i="12"/>
  <c r="H47" i="12"/>
  <c r="H36" i="12"/>
  <c r="H92" i="12"/>
  <c r="H82" i="12"/>
  <c r="H38" i="12"/>
  <c r="H74" i="12"/>
  <c r="H44" i="12"/>
  <c r="H105" i="12"/>
  <c r="H26" i="12"/>
  <c r="H41" i="12"/>
  <c r="H17" i="12"/>
  <c r="H18" i="12"/>
  <c r="H112" i="12"/>
  <c r="H79" i="12"/>
  <c r="H14" i="12"/>
  <c r="H57" i="12"/>
  <c r="H108" i="12"/>
  <c r="H33" i="12"/>
  <c r="H60" i="12"/>
  <c r="H15" i="12"/>
  <c r="H91" i="12"/>
  <c r="H42" i="12"/>
  <c r="H20" i="12"/>
  <c r="H19" i="12"/>
  <c r="H61" i="12"/>
  <c r="H71" i="12"/>
  <c r="H68" i="12"/>
  <c r="H64" i="12"/>
  <c r="H70" i="12"/>
  <c r="H87" i="12"/>
  <c r="H114" i="12"/>
  <c r="H55" i="12"/>
  <c r="H81" i="12"/>
  <c r="H31" i="12"/>
  <c r="H65" i="12"/>
  <c r="H50" i="12"/>
  <c r="H84" i="12"/>
  <c r="H94" i="12"/>
  <c r="H27" i="12"/>
  <c r="H16" i="12"/>
  <c r="H53" i="12"/>
  <c r="H78" i="12"/>
  <c r="H98" i="12"/>
  <c r="H58" i="12"/>
  <c r="H66" i="12"/>
  <c r="H39" i="12"/>
  <c r="H67" i="12"/>
  <c r="H103" i="12"/>
  <c r="H34" i="12"/>
  <c r="H89" i="12"/>
  <c r="H106" i="12"/>
  <c r="H25" i="12"/>
  <c r="H90" i="12"/>
  <c r="E111" i="12"/>
  <c r="E38" i="12"/>
  <c r="E97" i="12"/>
  <c r="E46" i="12"/>
  <c r="E103" i="12"/>
  <c r="E39" i="12"/>
  <c r="E26" i="12"/>
  <c r="E115" i="12"/>
  <c r="E31" i="12"/>
  <c r="E36" i="12"/>
  <c r="E101" i="12"/>
  <c r="E44" i="12"/>
  <c r="E42" i="12"/>
  <c r="E57" i="12"/>
  <c r="E48" i="12"/>
  <c r="E24" i="12"/>
  <c r="E15" i="12"/>
  <c r="E74" i="12"/>
  <c r="E85" i="12"/>
  <c r="E109" i="12"/>
  <c r="E62" i="12"/>
  <c r="E68" i="12"/>
  <c r="E60" i="12"/>
  <c r="E110" i="12"/>
  <c r="E67" i="12"/>
  <c r="E18" i="12"/>
  <c r="E51" i="12"/>
  <c r="E87" i="12"/>
  <c r="E43" i="12"/>
  <c r="E49" i="12"/>
  <c r="E95" i="12"/>
  <c r="E70" i="12"/>
  <c r="E98" i="12"/>
  <c r="E63" i="12"/>
  <c r="E40" i="12"/>
  <c r="E19" i="12"/>
  <c r="E21" i="12"/>
  <c r="E88" i="12"/>
  <c r="E32" i="12"/>
  <c r="E29" i="12"/>
  <c r="E93" i="12"/>
  <c r="E22" i="12"/>
  <c r="E108" i="12"/>
  <c r="E113" i="12"/>
  <c r="E47" i="12"/>
  <c r="E25" i="12"/>
  <c r="E79" i="12"/>
  <c r="E54" i="12"/>
  <c r="E28" i="12"/>
  <c r="E65" i="12"/>
  <c r="E27" i="12"/>
  <c r="E59" i="12"/>
  <c r="E17" i="12"/>
  <c r="E50" i="12"/>
  <c r="E53" i="12"/>
  <c r="E35" i="12"/>
  <c r="E61" i="12"/>
  <c r="E58" i="12"/>
  <c r="E72" i="12"/>
  <c r="E64" i="12"/>
  <c r="E106" i="12"/>
  <c r="E23" i="12"/>
  <c r="E77" i="12"/>
  <c r="E112" i="12"/>
  <c r="E55" i="12"/>
  <c r="E104" i="12"/>
  <c r="E33" i="12"/>
  <c r="E105" i="12"/>
  <c r="E52" i="12"/>
  <c r="E37" i="12"/>
  <c r="E71" i="12"/>
  <c r="E80" i="12"/>
  <c r="E41" i="12"/>
  <c r="E99" i="12"/>
  <c r="E90" i="12"/>
  <c r="E82" i="12"/>
  <c r="E30" i="12"/>
  <c r="E100" i="12"/>
  <c r="E96" i="12"/>
  <c r="E76" i="12"/>
  <c r="E34" i="12"/>
  <c r="E75" i="12"/>
  <c r="E114" i="12"/>
  <c r="E14" i="12"/>
  <c r="E56" i="12"/>
  <c r="E81" i="12"/>
  <c r="E20" i="12"/>
  <c r="E16" i="12"/>
  <c r="E89" i="12"/>
  <c r="E102" i="12"/>
  <c r="E66" i="12"/>
  <c r="E107" i="12"/>
  <c r="E86" i="12"/>
  <c r="E84" i="12"/>
  <c r="E91" i="12"/>
  <c r="E83" i="12"/>
  <c r="E69" i="12"/>
  <c r="E92" i="12"/>
  <c r="E73" i="12"/>
  <c r="E45" i="12"/>
  <c r="E94" i="12"/>
  <c r="E78" i="12"/>
  <c r="AJ107" i="10"/>
  <c r="AI108" i="10"/>
  <c r="A110" i="12"/>
  <c r="AI109" i="10" l="1"/>
  <c r="AJ108" i="10"/>
  <c r="A111" i="12"/>
  <c r="AJ109" i="10" l="1"/>
  <c r="AI110" i="10"/>
  <c r="A112" i="12"/>
  <c r="AI111" i="10" l="1"/>
  <c r="AJ110" i="10"/>
  <c r="A113" i="12"/>
  <c r="AI112" i="10" l="1"/>
  <c r="AJ111" i="10"/>
  <c r="A114" i="12"/>
  <c r="AJ112" i="10" l="1"/>
  <c r="AI113" i="10"/>
  <c r="A115" i="12"/>
  <c r="AJ113" i="10" l="1"/>
  <c r="AI114" i="10"/>
  <c r="A116" i="12"/>
  <c r="AI115" i="10" l="1"/>
  <c r="AJ114" i="10"/>
  <c r="A117" i="12"/>
  <c r="AJ115" i="10" l="1"/>
  <c r="AI116" i="10"/>
  <c r="A118" i="12"/>
  <c r="AJ116" i="10" l="1"/>
  <c r="AI117" i="10"/>
  <c r="A119" i="12"/>
  <c r="AJ117" i="10" l="1"/>
  <c r="AI118" i="10"/>
  <c r="A120" i="12"/>
  <c r="AJ118" i="10" l="1"/>
  <c r="AI119" i="10"/>
  <c r="AJ119" i="10" s="1"/>
  <c r="A121" i="12"/>
  <c r="B47" i="12" l="1"/>
  <c r="B109" i="12"/>
  <c r="B44" i="12"/>
  <c r="B71" i="12"/>
  <c r="B86" i="12"/>
  <c r="B91" i="12"/>
  <c r="B32" i="12"/>
  <c r="B113" i="12"/>
  <c r="B26" i="12"/>
  <c r="B25" i="12"/>
  <c r="B111" i="12"/>
  <c r="B55" i="12"/>
  <c r="B96" i="12"/>
  <c r="B89" i="12"/>
  <c r="B76" i="12"/>
  <c r="B30" i="12"/>
  <c r="B102" i="12"/>
  <c r="B84" i="12"/>
  <c r="B31" i="12"/>
  <c r="B43" i="12"/>
  <c r="B18" i="12"/>
  <c r="B67" i="12"/>
  <c r="B112" i="12"/>
  <c r="B99" i="12"/>
  <c r="B77" i="12"/>
  <c r="B107" i="12"/>
  <c r="B70" i="12"/>
  <c r="B48" i="12"/>
  <c r="B63" i="12"/>
  <c r="B60" i="12"/>
  <c r="B35" i="12"/>
  <c r="B106" i="12"/>
  <c r="B65" i="12"/>
  <c r="B19" i="12"/>
  <c r="B45" i="12"/>
  <c r="B38" i="12"/>
  <c r="B42" i="12"/>
  <c r="B66" i="12"/>
  <c r="B95" i="12"/>
  <c r="B92" i="12"/>
  <c r="B36" i="12"/>
  <c r="B90" i="12"/>
  <c r="B85" i="12"/>
  <c r="B83" i="12"/>
  <c r="B69" i="12"/>
  <c r="B82" i="12"/>
  <c r="B56" i="12"/>
  <c r="B49" i="12"/>
  <c r="B27" i="12"/>
  <c r="B34" i="12"/>
  <c r="B81" i="12"/>
  <c r="B73" i="12"/>
  <c r="B72" i="12"/>
  <c r="B14" i="12"/>
  <c r="B100" i="12"/>
  <c r="B98" i="12"/>
  <c r="B61" i="12"/>
  <c r="B37" i="12"/>
  <c r="B28" i="12"/>
  <c r="B20" i="12"/>
  <c r="B54" i="12"/>
  <c r="B64" i="12"/>
  <c r="B17" i="12"/>
  <c r="B62" i="12"/>
  <c r="B110" i="12"/>
  <c r="B114" i="12"/>
  <c r="B75" i="12"/>
  <c r="B78" i="12"/>
  <c r="B29" i="12"/>
  <c r="B57" i="12"/>
  <c r="B80" i="12"/>
  <c r="B50" i="12"/>
  <c r="B40" i="12"/>
  <c r="B105" i="12"/>
  <c r="B23" i="12"/>
  <c r="B41" i="12"/>
  <c r="B22" i="12"/>
  <c r="B79" i="12"/>
  <c r="B52" i="12"/>
  <c r="B104" i="12"/>
  <c r="B108" i="12"/>
  <c r="B115" i="12"/>
  <c r="B58" i="12"/>
  <c r="B51" i="12"/>
  <c r="B53" i="12"/>
  <c r="B46" i="12"/>
  <c r="B33" i="12"/>
  <c r="B15" i="12"/>
  <c r="B59" i="12"/>
  <c r="B21" i="12"/>
  <c r="B101" i="12"/>
  <c r="B68" i="12"/>
  <c r="B103" i="12"/>
  <c r="B39" i="12"/>
  <c r="B94" i="12"/>
  <c r="B93" i="12"/>
  <c r="B88" i="12"/>
  <c r="B16" i="12"/>
  <c r="B74" i="12"/>
  <c r="B87" i="12"/>
  <c r="B24" i="12"/>
  <c r="B97" i="12"/>
  <c r="A122" i="12"/>
  <c r="A123" i="12" l="1"/>
  <c r="A124" i="12" l="1"/>
  <c r="A125" i="12" l="1"/>
  <c r="A126" i="12" l="1"/>
  <c r="A127" i="12" l="1"/>
  <c r="A128" i="12" l="1"/>
  <c r="A129" i="12" l="1"/>
  <c r="A130" i="12" l="1"/>
  <c r="A131" i="12" l="1"/>
  <c r="A132" i="12" l="1"/>
  <c r="A133" i="12" l="1"/>
  <c r="A134" i="12" l="1"/>
  <c r="A135" i="12" l="1"/>
  <c r="A136" i="12" l="1"/>
  <c r="A137" i="12" l="1"/>
  <c r="A138" i="12" l="1"/>
  <c r="A139" i="12" l="1"/>
  <c r="A140" i="12" l="1"/>
  <c r="A141" i="12" l="1"/>
  <c r="A142" i="12" l="1"/>
  <c r="A143" i="12" l="1"/>
  <c r="A144" i="12" l="1"/>
  <c r="A145" i="12" l="1"/>
  <c r="A146" i="12" l="1"/>
  <c r="A147" i="12" l="1"/>
  <c r="A148" i="12" l="1"/>
  <c r="A149" i="12" l="1"/>
  <c r="A150" i="12" l="1"/>
  <c r="A151" i="12" l="1"/>
  <c r="A152" i="12" l="1"/>
  <c r="A153" i="12" l="1"/>
  <c r="A154" i="12" l="1"/>
  <c r="A155" i="12" l="1"/>
  <c r="A156" i="12" l="1"/>
  <c r="A157" i="12" l="1"/>
  <c r="A158" i="12" l="1"/>
  <c r="A159" i="12" l="1"/>
  <c r="A160" i="12" l="1"/>
  <c r="A161" i="12" l="1"/>
  <c r="A162" i="12" l="1"/>
  <c r="A163" i="12" l="1"/>
  <c r="A164" i="12" l="1"/>
  <c r="A165" i="12" l="1"/>
  <c r="A166" i="12" l="1"/>
  <c r="A167" i="12" l="1"/>
  <c r="A168" i="12" l="1"/>
  <c r="A169" i="12" l="1"/>
  <c r="AV14" i="12" l="1"/>
  <c r="AV13" i="12"/>
  <c r="AV79" i="12"/>
  <c r="AV30" i="12"/>
  <c r="AV73" i="12"/>
  <c r="AV107" i="12"/>
  <c r="AV84" i="12"/>
  <c r="AV15" i="12"/>
  <c r="H123" i="12"/>
  <c r="AV123" i="12" s="1"/>
  <c r="H167" i="12"/>
  <c r="AV167" i="12" s="1"/>
  <c r="H157" i="12"/>
  <c r="AV157" i="12" s="1"/>
  <c r="H143" i="12"/>
  <c r="AV143" i="12" s="1"/>
  <c r="H121" i="12"/>
  <c r="AV121" i="12" s="1"/>
  <c r="AV101" i="12"/>
  <c r="AV20" i="12"/>
  <c r="H168" i="12"/>
  <c r="AV168" i="12" s="1"/>
  <c r="H150" i="12"/>
  <c r="AV150" i="12" s="1"/>
  <c r="AV37" i="12"/>
  <c r="H160" i="12"/>
  <c r="AV160" i="12" s="1"/>
  <c r="AV82" i="12"/>
  <c r="AV33" i="12"/>
  <c r="H132" i="12"/>
  <c r="AV132" i="12" s="1"/>
  <c r="AV46" i="12"/>
  <c r="H152" i="12"/>
  <c r="AV152" i="12" s="1"/>
  <c r="H127" i="12"/>
  <c r="AV127" i="12" s="1"/>
  <c r="AV56" i="12"/>
  <c r="AV78" i="12"/>
  <c r="AV36" i="12"/>
  <c r="AV60" i="12"/>
  <c r="AV19" i="12"/>
  <c r="H141" i="12"/>
  <c r="AV141" i="12" s="1"/>
  <c r="AV113" i="12"/>
  <c r="AV90" i="12"/>
  <c r="H133" i="12"/>
  <c r="AV133" i="12" s="1"/>
  <c r="AV86" i="12"/>
  <c r="H161" i="12"/>
  <c r="AV161" i="12" s="1"/>
  <c r="AV62" i="12"/>
  <c r="H158" i="12"/>
  <c r="AV158" i="12" s="1"/>
  <c r="H130" i="12"/>
  <c r="AV130" i="12" s="1"/>
  <c r="H119" i="12"/>
  <c r="AV119" i="12" s="1"/>
  <c r="AV59" i="12"/>
  <c r="AV110" i="12"/>
  <c r="AV48" i="12"/>
  <c r="AV17" i="12"/>
  <c r="AV39" i="12"/>
  <c r="AV97" i="12"/>
  <c r="AV51" i="12"/>
  <c r="AV106" i="12"/>
  <c r="AV100" i="12"/>
  <c r="AV114" i="12"/>
  <c r="H151" i="12"/>
  <c r="AV151" i="12" s="1"/>
  <c r="AV49" i="12"/>
  <c r="H134" i="12"/>
  <c r="AV134" i="12" s="1"/>
  <c r="I10" i="12"/>
  <c r="AV87" i="12"/>
  <c r="AV25" i="12"/>
  <c r="H144" i="12"/>
  <c r="AV144" i="12" s="1"/>
  <c r="AV71" i="12"/>
  <c r="H126" i="12"/>
  <c r="AV126" i="12" s="1"/>
  <c r="H122" i="12"/>
  <c r="AV122" i="12" s="1"/>
  <c r="H164" i="12"/>
  <c r="AV164" i="12" s="1"/>
  <c r="AV58" i="12"/>
  <c r="AV65" i="12"/>
  <c r="H153" i="12"/>
  <c r="AV153" i="12" s="1"/>
  <c r="H156" i="12"/>
  <c r="AV156" i="12" s="1"/>
  <c r="H146" i="12"/>
  <c r="AV146" i="12" s="1"/>
  <c r="H159" i="12"/>
  <c r="AV159" i="12" s="1"/>
  <c r="AV70" i="12"/>
  <c r="AV67" i="12"/>
  <c r="AV34" i="12"/>
  <c r="AV66" i="12"/>
  <c r="H138" i="12"/>
  <c r="AV138" i="12" s="1"/>
  <c r="AV64" i="12"/>
  <c r="AV16" i="12"/>
  <c r="H117" i="12"/>
  <c r="AV117" i="12" s="1"/>
  <c r="AV44" i="12"/>
  <c r="H128" i="12"/>
  <c r="AV128" i="12" s="1"/>
  <c r="AV57" i="12"/>
  <c r="AV53" i="12"/>
  <c r="H131" i="12"/>
  <c r="AV131" i="12" s="1"/>
  <c r="AV75" i="12"/>
  <c r="AV77" i="12"/>
  <c r="H124" i="12"/>
  <c r="AV124" i="12" s="1"/>
  <c r="AV54" i="12"/>
  <c r="AV38" i="12"/>
  <c r="AV72" i="12"/>
  <c r="AV83" i="12"/>
  <c r="H118" i="12"/>
  <c r="AV118" i="12" s="1"/>
  <c r="AV95" i="12"/>
  <c r="AV18" i="12"/>
  <c r="AV42" i="12"/>
  <c r="AV27" i="12"/>
  <c r="AV22" i="12"/>
  <c r="AV76" i="12"/>
  <c r="AV24" i="12"/>
  <c r="AV41" i="12"/>
  <c r="AV26" i="12"/>
  <c r="AV89" i="12"/>
  <c r="AV43" i="12"/>
  <c r="AV23" i="12"/>
  <c r="H147" i="12"/>
  <c r="AV147" i="12" s="1"/>
  <c r="H137" i="12"/>
  <c r="AV137" i="12" s="1"/>
  <c r="AV92" i="12"/>
  <c r="AV94" i="12"/>
  <c r="H142" i="12"/>
  <c r="AV142" i="12" s="1"/>
  <c r="H155" i="12"/>
  <c r="AV155" i="12" s="1"/>
  <c r="H149" i="12"/>
  <c r="AV149" i="12" s="1"/>
  <c r="AV55" i="12"/>
  <c r="AV69" i="12"/>
  <c r="AV103" i="12"/>
  <c r="AV80" i="12"/>
  <c r="H162" i="12"/>
  <c r="AV162" i="12" s="1"/>
  <c r="H163" i="12"/>
  <c r="AV163" i="12" s="1"/>
  <c r="AV68" i="12"/>
  <c r="AV29" i="12"/>
  <c r="H125" i="12"/>
  <c r="AV125" i="12" s="1"/>
  <c r="H154" i="12"/>
  <c r="AV154" i="12" s="1"/>
  <c r="AV45" i="12"/>
  <c r="AV111" i="12"/>
  <c r="AV63" i="12"/>
  <c r="H139" i="12"/>
  <c r="AV139" i="12" s="1"/>
  <c r="AV93" i="12"/>
  <c r="H169" i="12"/>
  <c r="AV169" i="12" s="1"/>
  <c r="AV35" i="12"/>
  <c r="AV102" i="12"/>
  <c r="AV21" i="12"/>
  <c r="E34" i="13" s="1"/>
  <c r="AV40" i="12"/>
  <c r="AV109" i="12"/>
  <c r="H166" i="12"/>
  <c r="AV166" i="12" s="1"/>
  <c r="H136" i="12"/>
  <c r="AV136" i="12" s="1"/>
  <c r="AV31" i="12"/>
  <c r="AV81" i="12"/>
  <c r="AV105" i="12"/>
  <c r="AV99" i="12"/>
  <c r="AV52" i="12"/>
  <c r="AV98" i="12"/>
  <c r="AV108" i="12"/>
  <c r="H135" i="12"/>
  <c r="AV135" i="12" s="1"/>
  <c r="H116" i="12"/>
  <c r="AV116" i="12" s="1"/>
  <c r="H120" i="12"/>
  <c r="AV120" i="12" s="1"/>
  <c r="AV115" i="12"/>
  <c r="AV61" i="12"/>
  <c r="AV47" i="12"/>
  <c r="AV104" i="12"/>
  <c r="AV88" i="12"/>
  <c r="H145" i="12"/>
  <c r="AV145" i="12" s="1"/>
  <c r="AV32" i="12"/>
  <c r="H140" i="12"/>
  <c r="AV140" i="12" s="1"/>
  <c r="AV91" i="12"/>
  <c r="H165" i="12"/>
  <c r="AV165" i="12" s="1"/>
  <c r="H129" i="12"/>
  <c r="AV129" i="12" s="1"/>
  <c r="AV112" i="12"/>
  <c r="AV50" i="12"/>
  <c r="AV28" i="12"/>
  <c r="AV85" i="12"/>
  <c r="H148" i="12"/>
  <c r="AV148" i="12" s="1"/>
  <c r="AV96" i="12"/>
  <c r="AV74" i="12"/>
  <c r="A170" i="12"/>
  <c r="H170" i="12" s="1"/>
  <c r="AV170" i="12" s="1"/>
  <c r="E31" i="13" l="1"/>
  <c r="E30" i="13"/>
  <c r="E33" i="13"/>
  <c r="E32" i="13"/>
  <c r="E35" i="13"/>
  <c r="E26" i="13"/>
  <c r="E29" i="13"/>
  <c r="E27" i="13"/>
  <c r="E28" i="13"/>
  <c r="A171" i="12"/>
  <c r="H171" i="12" s="1"/>
  <c r="AV171" i="12" s="1"/>
  <c r="A172" i="12" l="1"/>
  <c r="H172" i="12" s="1"/>
  <c r="AV172" i="12" s="1"/>
  <c r="AT14" i="12" l="1"/>
  <c r="AT13" i="12"/>
  <c r="F5" i="13" s="1"/>
  <c r="AT16" i="12"/>
  <c r="AT66" i="12"/>
  <c r="AT85" i="12"/>
  <c r="AT49" i="12"/>
  <c r="AT103" i="12"/>
  <c r="AT102" i="12"/>
  <c r="E133" i="12"/>
  <c r="AT133" i="12" s="1"/>
  <c r="E118" i="12"/>
  <c r="AT118" i="12" s="1"/>
  <c r="E161" i="12"/>
  <c r="AT161" i="12" s="1"/>
  <c r="AT22" i="12"/>
  <c r="AT87" i="12"/>
  <c r="AT15" i="12"/>
  <c r="F7" i="13" s="1"/>
  <c r="E165" i="12"/>
  <c r="AT165" i="12" s="1"/>
  <c r="AT45" i="12"/>
  <c r="AT57" i="12"/>
  <c r="E131" i="12"/>
  <c r="AT131" i="12" s="1"/>
  <c r="AT114" i="12"/>
  <c r="AT104" i="12"/>
  <c r="AT48" i="12"/>
  <c r="AT39" i="12"/>
  <c r="E144" i="12"/>
  <c r="AT144" i="12" s="1"/>
  <c r="AT88" i="12"/>
  <c r="E153" i="12"/>
  <c r="AT153" i="12" s="1"/>
  <c r="AT93" i="12"/>
  <c r="AT54" i="12"/>
  <c r="AT38" i="12"/>
  <c r="E160" i="12"/>
  <c r="AT160" i="12" s="1"/>
  <c r="AT52" i="12"/>
  <c r="AT96" i="12"/>
  <c r="E120" i="12"/>
  <c r="AT120" i="12" s="1"/>
  <c r="AT31" i="12"/>
  <c r="E159" i="12"/>
  <c r="AT159" i="12" s="1"/>
  <c r="AT32" i="12"/>
  <c r="AT107" i="12"/>
  <c r="E141" i="12"/>
  <c r="AT141" i="12" s="1"/>
  <c r="E128" i="12"/>
  <c r="AT128" i="12" s="1"/>
  <c r="AT106" i="12"/>
  <c r="AT94" i="12"/>
  <c r="AT50" i="12"/>
  <c r="E140" i="12"/>
  <c r="AT140" i="12" s="1"/>
  <c r="E164" i="12"/>
  <c r="AT164" i="12" s="1"/>
  <c r="AT111" i="12"/>
  <c r="AT91" i="12"/>
  <c r="AT74" i="12"/>
  <c r="AT79" i="12"/>
  <c r="AT90" i="12"/>
  <c r="AT83" i="12"/>
  <c r="E119" i="12"/>
  <c r="AT119" i="12" s="1"/>
  <c r="AT98" i="12"/>
  <c r="E156" i="12"/>
  <c r="AT156" i="12" s="1"/>
  <c r="AT81" i="12"/>
  <c r="E136" i="12"/>
  <c r="AT136" i="12" s="1"/>
  <c r="AT25" i="12"/>
  <c r="AT56" i="12"/>
  <c r="AT77" i="12"/>
  <c r="E139" i="12"/>
  <c r="AT139" i="12" s="1"/>
  <c r="AT19" i="12"/>
  <c r="AT20" i="12"/>
  <c r="E127" i="12"/>
  <c r="AT127" i="12" s="1"/>
  <c r="E151" i="12"/>
  <c r="AT151" i="12" s="1"/>
  <c r="AT58" i="12"/>
  <c r="AT109" i="12"/>
  <c r="AT99" i="12"/>
  <c r="AT115" i="12"/>
  <c r="AT47" i="12"/>
  <c r="AT27" i="12"/>
  <c r="E155" i="12"/>
  <c r="AT155" i="12" s="1"/>
  <c r="E152" i="12"/>
  <c r="AT152" i="12" s="1"/>
  <c r="E145" i="12"/>
  <c r="AT145" i="12" s="1"/>
  <c r="AT89" i="12"/>
  <c r="AT28" i="12"/>
  <c r="E163" i="12"/>
  <c r="AT163" i="12" s="1"/>
  <c r="AT33" i="12"/>
  <c r="AT64" i="12"/>
  <c r="AT37" i="12"/>
  <c r="AT92" i="12"/>
  <c r="AT105" i="12"/>
  <c r="AT84" i="12"/>
  <c r="AT46" i="12"/>
  <c r="AT100" i="12"/>
  <c r="AT34" i="12"/>
  <c r="E117" i="12"/>
  <c r="AT117" i="12" s="1"/>
  <c r="F10" i="12"/>
  <c r="AT113" i="12"/>
  <c r="AT69" i="12"/>
  <c r="AT65" i="12"/>
  <c r="E162" i="12"/>
  <c r="AT162" i="12" s="1"/>
  <c r="AT78" i="12"/>
  <c r="E137" i="12"/>
  <c r="AT137" i="12" s="1"/>
  <c r="AT21" i="12"/>
  <c r="E134" i="12"/>
  <c r="AT134" i="12" s="1"/>
  <c r="E166" i="12"/>
  <c r="AT166" i="12" s="1"/>
  <c r="AT82" i="12"/>
  <c r="E143" i="12"/>
  <c r="AT143" i="12" s="1"/>
  <c r="E126" i="12"/>
  <c r="AT126" i="12" s="1"/>
  <c r="E122" i="12"/>
  <c r="AT122" i="12" s="1"/>
  <c r="AT97" i="12"/>
  <c r="AT110" i="12"/>
  <c r="E158" i="12"/>
  <c r="AT158" i="12" s="1"/>
  <c r="AT42" i="12"/>
  <c r="E135" i="12"/>
  <c r="AT135" i="12" s="1"/>
  <c r="AT17" i="12"/>
  <c r="E157" i="12"/>
  <c r="AT157" i="12" s="1"/>
  <c r="AT67" i="12"/>
  <c r="E138" i="12"/>
  <c r="AT138" i="12" s="1"/>
  <c r="E116" i="12"/>
  <c r="AT116" i="12" s="1"/>
  <c r="E154" i="12"/>
  <c r="AT154" i="12" s="1"/>
  <c r="AT73" i="12"/>
  <c r="E150" i="12"/>
  <c r="AT150" i="12" s="1"/>
  <c r="AT30" i="12"/>
  <c r="E148" i="12"/>
  <c r="AT148" i="12" s="1"/>
  <c r="E121" i="12"/>
  <c r="AT121" i="12" s="1"/>
  <c r="AT80" i="12"/>
  <c r="AT63" i="12"/>
  <c r="AT68" i="12"/>
  <c r="AT26" i="12"/>
  <c r="AT40" i="12"/>
  <c r="AT43" i="12"/>
  <c r="E147" i="12"/>
  <c r="AT147" i="12" s="1"/>
  <c r="AT62" i="12"/>
  <c r="AT59" i="12"/>
  <c r="AT76" i="12"/>
  <c r="E123" i="12"/>
  <c r="AT123" i="12" s="1"/>
  <c r="AT72" i="12"/>
  <c r="E168" i="12"/>
  <c r="AT168" i="12" s="1"/>
  <c r="AT35" i="12"/>
  <c r="E172" i="12"/>
  <c r="AT172" i="12" s="1"/>
  <c r="E170" i="12"/>
  <c r="AT170" i="12" s="1"/>
  <c r="AT36" i="12"/>
  <c r="AT95" i="12"/>
  <c r="E149" i="12"/>
  <c r="AT149" i="12" s="1"/>
  <c r="E142" i="12"/>
  <c r="AT142" i="12" s="1"/>
  <c r="E132" i="12"/>
  <c r="AT132" i="12" s="1"/>
  <c r="AT70" i="12"/>
  <c r="AT51" i="12"/>
  <c r="AT23" i="12"/>
  <c r="E167" i="12"/>
  <c r="AT167" i="12" s="1"/>
  <c r="AT55" i="12"/>
  <c r="E146" i="12"/>
  <c r="AT146" i="12" s="1"/>
  <c r="AT29" i="12"/>
  <c r="AT41" i="12"/>
  <c r="E130" i="12"/>
  <c r="AT130" i="12" s="1"/>
  <c r="E169" i="12"/>
  <c r="AT169" i="12" s="1"/>
  <c r="AT108" i="12"/>
  <c r="E124" i="12"/>
  <c r="AT124" i="12" s="1"/>
  <c r="AT86" i="12"/>
  <c r="AT61" i="12"/>
  <c r="AT60" i="12"/>
  <c r="AT75" i="12"/>
  <c r="AT112" i="12"/>
  <c r="AT18" i="12"/>
  <c r="AT101" i="12"/>
  <c r="E125" i="12"/>
  <c r="AT125" i="12" s="1"/>
  <c r="AT24" i="12"/>
  <c r="E129" i="12"/>
  <c r="AT129" i="12" s="1"/>
  <c r="AT53" i="12"/>
  <c r="AT44" i="12"/>
  <c r="AT71" i="12"/>
  <c r="E171" i="12"/>
  <c r="AT171" i="12" s="1"/>
  <c r="F11" i="13" l="1"/>
  <c r="F10" i="13"/>
  <c r="F9" i="13"/>
  <c r="F6" i="13"/>
  <c r="F13" i="13"/>
  <c r="F12" i="13"/>
  <c r="F14" i="13"/>
  <c r="F8" i="13"/>
  <c r="AX70" i="12"/>
  <c r="AX71" i="12"/>
  <c r="AX78" i="12"/>
  <c r="AX83" i="12"/>
  <c r="AX84" i="12"/>
  <c r="AX90" i="12"/>
  <c r="AX73" i="12"/>
  <c r="AX91" i="12"/>
  <c r="AX99" i="12"/>
  <c r="AX108" i="12"/>
  <c r="AX64" i="12"/>
  <c r="AX103" i="12"/>
  <c r="AX86" i="12"/>
  <c r="AX95" i="12"/>
  <c r="AX97" i="12"/>
  <c r="AX82" i="12"/>
  <c r="AX102" i="12"/>
  <c r="AX65" i="12"/>
  <c r="AX93" i="12"/>
  <c r="AX13" i="12"/>
  <c r="F26" i="13" s="1"/>
  <c r="AX15" i="12"/>
  <c r="AX16" i="12"/>
  <c r="F28" i="13" s="1"/>
  <c r="AX17" i="12"/>
  <c r="F29" i="13" s="1"/>
  <c r="AX14" i="12"/>
  <c r="AX20" i="12"/>
  <c r="AX18" i="12"/>
  <c r="AX19" i="12"/>
  <c r="AX22" i="12"/>
  <c r="AX21" i="12"/>
  <c r="AX23" i="12"/>
  <c r="AX24" i="12"/>
  <c r="AX26" i="12"/>
  <c r="AX25" i="12"/>
  <c r="AX27" i="12"/>
  <c r="AX28" i="12"/>
  <c r="K163" i="12"/>
  <c r="AX163" i="12" s="1"/>
  <c r="K141" i="12"/>
  <c r="AX141" i="12" s="1"/>
  <c r="AX38" i="12"/>
  <c r="AX30" i="12"/>
  <c r="AX89" i="12"/>
  <c r="AX39" i="12"/>
  <c r="K155" i="12"/>
  <c r="AX155" i="12" s="1"/>
  <c r="AX53" i="12"/>
  <c r="AX49" i="12"/>
  <c r="AX81" i="12"/>
  <c r="K132" i="12"/>
  <c r="AX132" i="12" s="1"/>
  <c r="AX62" i="12"/>
  <c r="K157" i="12"/>
  <c r="AX157" i="12" s="1"/>
  <c r="AX55" i="12"/>
  <c r="AX114" i="12"/>
  <c r="K136" i="12"/>
  <c r="AX136" i="12" s="1"/>
  <c r="K116" i="12"/>
  <c r="AX116" i="12" s="1"/>
  <c r="L10" i="12"/>
  <c r="AX36" i="12"/>
  <c r="AX35" i="12"/>
  <c r="AX42" i="12"/>
  <c r="AX69" i="12"/>
  <c r="K170" i="12"/>
  <c r="AX170" i="12" s="1"/>
  <c r="K172" i="12"/>
  <c r="AX172" i="12" s="1"/>
  <c r="AX77" i="12"/>
  <c r="K161" i="12"/>
  <c r="AX161" i="12" s="1"/>
  <c r="K154" i="12"/>
  <c r="AX154" i="12" s="1"/>
  <c r="K143" i="12"/>
  <c r="AX143" i="12" s="1"/>
  <c r="AX106" i="12"/>
  <c r="AX104" i="12"/>
  <c r="AX41" i="12"/>
  <c r="K145" i="12"/>
  <c r="AX145" i="12" s="1"/>
  <c r="AX92" i="12"/>
  <c r="AX47" i="12"/>
  <c r="AX33" i="12"/>
  <c r="K171" i="12"/>
  <c r="AX171" i="12" s="1"/>
  <c r="K166" i="12"/>
  <c r="AX166" i="12" s="1"/>
  <c r="K134" i="12"/>
  <c r="AX134" i="12" s="1"/>
  <c r="K148" i="12"/>
  <c r="AX148" i="12" s="1"/>
  <c r="AX66" i="12"/>
  <c r="K164" i="12"/>
  <c r="AX164" i="12" s="1"/>
  <c r="K129" i="12"/>
  <c r="AX129" i="12" s="1"/>
  <c r="K121" i="12"/>
  <c r="AX121" i="12" s="1"/>
  <c r="K152" i="12"/>
  <c r="AX152" i="12" s="1"/>
  <c r="AX52" i="12"/>
  <c r="AX80" i="12"/>
  <c r="AX32" i="12"/>
  <c r="K128" i="12"/>
  <c r="AX128" i="12" s="1"/>
  <c r="K167" i="12"/>
  <c r="AX167" i="12" s="1"/>
  <c r="AX109" i="12"/>
  <c r="AX61" i="12"/>
  <c r="AX46" i="12"/>
  <c r="K120" i="12"/>
  <c r="AX120" i="12" s="1"/>
  <c r="K146" i="12"/>
  <c r="AX146" i="12" s="1"/>
  <c r="AX75" i="12"/>
  <c r="K147" i="12"/>
  <c r="AX147" i="12" s="1"/>
  <c r="AX88" i="12"/>
  <c r="AX74" i="12"/>
  <c r="K123" i="12"/>
  <c r="AX123" i="12" s="1"/>
  <c r="AX113" i="12"/>
  <c r="AX85" i="12"/>
  <c r="AX51" i="12"/>
  <c r="AX59" i="12"/>
  <c r="AX94" i="12"/>
  <c r="K162" i="12"/>
  <c r="AX162" i="12" s="1"/>
  <c r="AX50" i="12"/>
  <c r="AX105" i="12"/>
  <c r="K135" i="12"/>
  <c r="AX135" i="12" s="1"/>
  <c r="K140" i="12"/>
  <c r="AX140" i="12" s="1"/>
  <c r="K138" i="12"/>
  <c r="AX138" i="12" s="1"/>
  <c r="K150" i="12"/>
  <c r="AX150" i="12" s="1"/>
  <c r="K160" i="12"/>
  <c r="AX160" i="12" s="1"/>
  <c r="AX60" i="12"/>
  <c r="K151" i="12"/>
  <c r="AX151" i="12" s="1"/>
  <c r="K158" i="12"/>
  <c r="AX158" i="12" s="1"/>
  <c r="AX58" i="12"/>
  <c r="K139" i="12"/>
  <c r="AX139" i="12" s="1"/>
  <c r="AX34" i="12"/>
  <c r="AX31" i="12"/>
  <c r="K168" i="12"/>
  <c r="AX168" i="12" s="1"/>
  <c r="AX54" i="12"/>
  <c r="AX100" i="12"/>
  <c r="AX107" i="12"/>
  <c r="K124" i="12"/>
  <c r="AX124" i="12" s="1"/>
  <c r="AX67" i="12"/>
  <c r="K117" i="12"/>
  <c r="AX117" i="12" s="1"/>
  <c r="K118" i="12"/>
  <c r="AX118" i="12" s="1"/>
  <c r="AX96" i="12"/>
  <c r="K130" i="12"/>
  <c r="AX130" i="12" s="1"/>
  <c r="K159" i="12"/>
  <c r="AX159" i="12" s="1"/>
  <c r="K126" i="12"/>
  <c r="AX126" i="12" s="1"/>
  <c r="AX43" i="12"/>
  <c r="K142" i="12"/>
  <c r="AX142" i="12" s="1"/>
  <c r="K144" i="12"/>
  <c r="AX144" i="12" s="1"/>
  <c r="AX48" i="12"/>
  <c r="AX110" i="12"/>
  <c r="AX87" i="12"/>
  <c r="AX101" i="12"/>
  <c r="AX79" i="12"/>
  <c r="AX44" i="12"/>
  <c r="K131" i="12"/>
  <c r="AX131" i="12" s="1"/>
  <c r="AX40" i="12"/>
  <c r="K165" i="12"/>
  <c r="AX165" i="12" s="1"/>
  <c r="AX56" i="12"/>
  <c r="K149" i="12"/>
  <c r="AX149" i="12" s="1"/>
  <c r="AX115" i="12"/>
  <c r="K153" i="12"/>
  <c r="AX153" i="12" s="1"/>
  <c r="K133" i="12"/>
  <c r="AX133" i="12" s="1"/>
  <c r="AX68" i="12"/>
  <c r="AX112" i="12"/>
  <c r="AX45" i="12"/>
  <c r="AX98" i="12"/>
  <c r="AX29" i="12"/>
  <c r="K156" i="12"/>
  <c r="AX156" i="12" s="1"/>
  <c r="AX111" i="12"/>
  <c r="AX76" i="12"/>
  <c r="K122" i="12"/>
  <c r="AX122" i="12" s="1"/>
  <c r="AX72" i="12"/>
  <c r="AX63" i="12"/>
  <c r="K125" i="12"/>
  <c r="AX125" i="12" s="1"/>
  <c r="K119" i="12"/>
  <c r="AX119" i="12" s="1"/>
  <c r="AX57" i="12"/>
  <c r="K169" i="12"/>
  <c r="AX169" i="12" s="1"/>
  <c r="K137" i="12"/>
  <c r="AX137" i="12" s="1"/>
  <c r="K127" i="12"/>
  <c r="AX127" i="12" s="1"/>
  <c r="AX37" i="12"/>
  <c r="AR17" i="12"/>
  <c r="F30" i="13" l="1"/>
  <c r="F35" i="13"/>
  <c r="F27" i="13"/>
  <c r="AR21" i="12"/>
  <c r="AR19" i="12"/>
  <c r="AR24" i="12"/>
  <c r="AR22" i="12"/>
  <c r="E14" i="13" s="1"/>
  <c r="AR26" i="12"/>
  <c r="AR25" i="12"/>
  <c r="AR18" i="12"/>
  <c r="AR16" i="12"/>
  <c r="AR28" i="12"/>
  <c r="AR27" i="12"/>
  <c r="AR31" i="12"/>
  <c r="AR29" i="12"/>
  <c r="AR23" i="12"/>
  <c r="E15" i="13" s="1"/>
  <c r="AR20" i="12"/>
  <c r="E12" i="13" s="1"/>
  <c r="AR32" i="12"/>
  <c r="B172" i="12"/>
  <c r="AR172" i="12" s="1"/>
  <c r="AR34" i="12"/>
  <c r="AR33" i="12"/>
  <c r="AR36" i="12"/>
  <c r="AR35" i="12"/>
  <c r="AR38" i="12"/>
  <c r="AR37" i="12"/>
  <c r="AR14" i="12"/>
  <c r="E7" i="13" s="1"/>
  <c r="B13" i="12"/>
  <c r="AR13" i="12" s="1"/>
  <c r="B163" i="12"/>
  <c r="AR163" i="12" s="1"/>
  <c r="AR39" i="12"/>
  <c r="B165" i="12"/>
  <c r="AR165" i="12" s="1"/>
  <c r="B164" i="12"/>
  <c r="AR164" i="12" s="1"/>
  <c r="B167" i="12"/>
  <c r="AR167" i="12" s="1"/>
  <c r="B171" i="12"/>
  <c r="AR171" i="12" s="1"/>
  <c r="AR15" i="12"/>
  <c r="E6" i="13" s="1"/>
  <c r="AR30" i="12"/>
  <c r="B169" i="12"/>
  <c r="AR169" i="12" s="1"/>
  <c r="B170" i="12"/>
  <c r="AR170" i="12" s="1"/>
  <c r="AR42" i="12"/>
  <c r="AR44" i="12"/>
  <c r="AR49" i="12"/>
  <c r="AR54" i="12"/>
  <c r="AR57" i="12"/>
  <c r="AR61" i="12"/>
  <c r="AR65" i="12"/>
  <c r="AR69" i="12"/>
  <c r="AR71" i="12"/>
  <c r="AR75" i="12"/>
  <c r="AR84" i="12"/>
  <c r="AR85" i="12"/>
  <c r="AR87" i="12"/>
  <c r="AR93" i="12"/>
  <c r="AR98" i="12"/>
  <c r="AR101" i="12"/>
  <c r="AR107" i="12"/>
  <c r="AR109" i="12"/>
  <c r="AR113" i="12"/>
  <c r="B116" i="12"/>
  <c r="AR116" i="12" s="1"/>
  <c r="B120" i="12"/>
  <c r="AR120" i="12" s="1"/>
  <c r="B124" i="12"/>
  <c r="AR124" i="12" s="1"/>
  <c r="B129" i="12"/>
  <c r="AR129" i="12" s="1"/>
  <c r="B133" i="12"/>
  <c r="AR133" i="12" s="1"/>
  <c r="B137" i="12"/>
  <c r="AR137" i="12" s="1"/>
  <c r="B144" i="12"/>
  <c r="AR144" i="12" s="1"/>
  <c r="B143" i="12"/>
  <c r="AR143" i="12" s="1"/>
  <c r="B151" i="12"/>
  <c r="AR151" i="12" s="1"/>
  <c r="B157" i="12"/>
  <c r="AR157" i="12" s="1"/>
  <c r="AR40" i="12"/>
  <c r="AR46" i="12"/>
  <c r="AR50" i="12"/>
  <c r="AR56" i="12"/>
  <c r="AR60" i="12"/>
  <c r="AR62" i="12"/>
  <c r="AR67" i="12"/>
  <c r="AR72" i="12"/>
  <c r="AR74" i="12"/>
  <c r="AR80" i="12"/>
  <c r="AR82" i="12"/>
  <c r="AR88" i="12"/>
  <c r="AR90" i="12"/>
  <c r="AR94" i="12"/>
  <c r="AR97" i="12"/>
  <c r="AR102" i="12"/>
  <c r="AR105" i="12"/>
  <c r="AR112" i="12"/>
  <c r="AR114" i="12"/>
  <c r="B118" i="12"/>
  <c r="AR118" i="12" s="1"/>
  <c r="B123" i="12"/>
  <c r="AR123" i="12" s="1"/>
  <c r="B127" i="12"/>
  <c r="AR127" i="12" s="1"/>
  <c r="B128" i="12"/>
  <c r="AR128" i="12" s="1"/>
  <c r="B134" i="12"/>
  <c r="AR134" i="12" s="1"/>
  <c r="B138" i="12"/>
  <c r="AR138" i="12" s="1"/>
  <c r="B141" i="12"/>
  <c r="AR141" i="12" s="1"/>
  <c r="B145" i="12"/>
  <c r="AR145" i="12" s="1"/>
  <c r="B149" i="12"/>
  <c r="AR149" i="12" s="1"/>
  <c r="B155" i="12"/>
  <c r="AR155" i="12" s="1"/>
  <c r="B159" i="12"/>
  <c r="AR159" i="12" s="1"/>
  <c r="B161" i="12"/>
  <c r="AR161" i="12" s="1"/>
  <c r="B156" i="12"/>
  <c r="AR156" i="12" s="1"/>
  <c r="B166" i="12"/>
  <c r="AR166" i="12" s="1"/>
  <c r="AR41" i="12"/>
  <c r="AR43" i="12"/>
  <c r="AR47" i="12"/>
  <c r="AR52" i="12"/>
  <c r="AR53" i="12"/>
  <c r="AR59" i="12"/>
  <c r="AR63" i="12"/>
  <c r="AR68" i="12"/>
  <c r="AR70" i="12"/>
  <c r="AR76" i="12"/>
  <c r="AR77" i="12"/>
  <c r="AR81" i="12"/>
  <c r="AR86" i="12"/>
  <c r="AR89" i="12"/>
  <c r="AR96" i="12"/>
  <c r="AR99" i="12"/>
  <c r="AR103" i="12"/>
  <c r="AR106" i="12"/>
  <c r="AR111" i="12"/>
  <c r="B117" i="12"/>
  <c r="AR117" i="12" s="1"/>
  <c r="B121" i="12"/>
  <c r="AR121" i="12" s="1"/>
  <c r="B122" i="12"/>
  <c r="AR122" i="12" s="1"/>
  <c r="B125" i="12"/>
  <c r="AR125" i="12" s="1"/>
  <c r="B132" i="12"/>
  <c r="AR132" i="12" s="1"/>
  <c r="B135" i="12"/>
  <c r="AR135" i="12" s="1"/>
  <c r="B139" i="12"/>
  <c r="AR139" i="12" s="1"/>
  <c r="B146" i="12"/>
  <c r="AR146" i="12" s="1"/>
  <c r="B148" i="12"/>
  <c r="AR148" i="12" s="1"/>
  <c r="B152" i="12"/>
  <c r="AR152" i="12" s="1"/>
  <c r="B158" i="12"/>
  <c r="AR158" i="12" s="1"/>
  <c r="C10" i="12"/>
  <c r="AR45" i="12"/>
  <c r="AR48" i="12"/>
  <c r="AR51" i="12"/>
  <c r="AR55" i="12"/>
  <c r="AR58" i="12"/>
  <c r="AR64" i="12"/>
  <c r="AR66" i="12"/>
  <c r="AR73" i="12"/>
  <c r="AR78" i="12"/>
  <c r="AR79" i="12"/>
  <c r="AR83" i="12"/>
  <c r="AR92" i="12"/>
  <c r="AR91" i="12"/>
  <c r="AR95" i="12"/>
  <c r="AR100" i="12"/>
  <c r="AR104" i="12"/>
  <c r="AR108" i="12"/>
  <c r="AR110" i="12"/>
  <c r="AR115" i="12"/>
  <c r="B119" i="12"/>
  <c r="AR119" i="12" s="1"/>
  <c r="B126" i="12"/>
  <c r="AR126" i="12" s="1"/>
  <c r="B130" i="12"/>
  <c r="AR130" i="12" s="1"/>
  <c r="B131" i="12"/>
  <c r="AR131" i="12" s="1"/>
  <c r="B136" i="12"/>
  <c r="AR136" i="12" s="1"/>
  <c r="B140" i="12"/>
  <c r="AR140" i="12" s="1"/>
  <c r="B142" i="12"/>
  <c r="AR142" i="12" s="1"/>
  <c r="B147" i="12"/>
  <c r="AR147" i="12" s="1"/>
  <c r="B150" i="12"/>
  <c r="AR150" i="12" s="1"/>
  <c r="B154" i="12"/>
  <c r="AR154" i="12" s="1"/>
  <c r="B160" i="12"/>
  <c r="AR160" i="12" s="1"/>
  <c r="B153" i="12"/>
  <c r="AR153" i="12" s="1"/>
  <c r="B162" i="12"/>
  <c r="AR162" i="12" s="1"/>
  <c r="B168" i="12"/>
  <c r="AR168" i="12" s="1"/>
  <c r="E8" i="13" l="1"/>
  <c r="E13" i="13"/>
  <c r="E11" i="13"/>
  <c r="E5" i="13"/>
  <c r="E10" i="13"/>
  <c r="E9" i="13"/>
  <c r="AQ47" i="18"/>
  <c r="AQ46" i="18"/>
  <c r="AQ44" i="18"/>
  <c r="AQ45" i="18"/>
  <c r="AQ42" i="18"/>
  <c r="AQ43" i="18"/>
  <c r="AQ40" i="18"/>
  <c r="AQ41" i="18"/>
  <c r="AR52" i="18" l="1"/>
  <c r="C29" i="18" s="1"/>
  <c r="AR48" i="18"/>
  <c r="C25" i="18" s="1"/>
  <c r="AR51" i="18"/>
  <c r="C28" i="18" s="1"/>
  <c r="AR49" i="18"/>
  <c r="C26" i="18" s="1"/>
  <c r="AR50" i="18"/>
  <c r="C27" i="18" s="1"/>
</calcChain>
</file>

<file path=xl/sharedStrings.xml><?xml version="1.0" encoding="utf-8"?>
<sst xmlns="http://schemas.openxmlformats.org/spreadsheetml/2006/main" count="883" uniqueCount="351">
  <si>
    <t>Yes</t>
  </si>
  <si>
    <t>No</t>
  </si>
  <si>
    <t>For any questions, please email me at: geoff@marketingstudyguide.com</t>
  </si>
  <si>
    <t xml:space="preserve">Please note that there is an "how to use" video available at </t>
  </si>
  <si>
    <t>YouTube video</t>
  </si>
  <si>
    <t>Welcome to "Create Your Own CUSTOMER JOURNEY MAP"</t>
  </si>
  <si>
    <t>Please work through the below tabs in sequence… start with Brand Persona, then Awareness, and so on…</t>
  </si>
  <si>
    <t>This means that you would normally construct multiple customer journey maps. Just save each one under a different file name.</t>
  </si>
  <si>
    <t>A Brand Persona is a representative of each of your firm's/brand's target customers</t>
  </si>
  <si>
    <t>Not important at all</t>
  </si>
  <si>
    <t>Extremely Important</t>
  </si>
  <si>
    <t>Somewhat important</t>
  </si>
  <si>
    <t>Convenience</t>
  </si>
  <si>
    <t>Trustworthy brand</t>
  </si>
  <si>
    <t>Low prices</t>
  </si>
  <si>
    <t>Good-value prices</t>
  </si>
  <si>
    <t>Environmentally friendly</t>
  </si>
  <si>
    <t>Social status</t>
  </si>
  <si>
    <t>PART A =  Outline your Brand Persona</t>
  </si>
  <si>
    <t>STEP 1: Name your Brand Persona ==&gt;</t>
  </si>
  <si>
    <t>Age range</t>
  </si>
  <si>
    <t>STEP 2: Describe your Brand Persona ==&gt;</t>
  </si>
  <si>
    <t>Gender</t>
  </si>
  <si>
    <t>Residence</t>
  </si>
  <si>
    <t>Brand loyalty</t>
  </si>
  <si>
    <t>Married, no kids</t>
  </si>
  <si>
    <t>Family status</t>
  </si>
  <si>
    <t>Single, lives at home</t>
  </si>
  <si>
    <t>Married, young kids</t>
  </si>
  <si>
    <t>Married, older kids</t>
  </si>
  <si>
    <t>Married, kids left home</t>
  </si>
  <si>
    <t>Younger single, own place</t>
  </si>
  <si>
    <t>Older single</t>
  </si>
  <si>
    <t>Single parent, young kids</t>
  </si>
  <si>
    <t>Single parent, older kids</t>
  </si>
  <si>
    <t>Female</t>
  </si>
  <si>
    <t>Male</t>
  </si>
  <si>
    <t>Other gender</t>
  </si>
  <si>
    <t>Inner city</t>
  </si>
  <si>
    <t>Suburbs</t>
  </si>
  <si>
    <t>Big city</t>
  </si>
  <si>
    <t>Small city</t>
  </si>
  <si>
    <t>Rural town</t>
  </si>
  <si>
    <t>Coastal area</t>
  </si>
  <si>
    <t>Upper class</t>
  </si>
  <si>
    <t>Middle class</t>
  </si>
  <si>
    <t>Lower middle class</t>
  </si>
  <si>
    <t>Lower class</t>
  </si>
  <si>
    <t>Occupation</t>
  </si>
  <si>
    <t>Professional</t>
  </si>
  <si>
    <t>Office worker</t>
  </si>
  <si>
    <t>Retired</t>
  </si>
  <si>
    <t>Unemployed</t>
  </si>
  <si>
    <t>At-home parent</t>
  </si>
  <si>
    <t>Skilled trade worker</t>
  </si>
  <si>
    <t>Health worker</t>
  </si>
  <si>
    <t>Unskilled trade worker</t>
  </si>
  <si>
    <t>NOTE:</t>
  </si>
  <si>
    <t>Reliability</t>
  </si>
  <si>
    <t>Upper middle class</t>
  </si>
  <si>
    <t>You will normally design a customer journey name for EACH brand persons relevant to your business</t>
  </si>
  <si>
    <t>Ongoing</t>
  </si>
  <si>
    <t>Friendly</t>
  </si>
  <si>
    <t>Shy</t>
  </si>
  <si>
    <t>Confident</t>
  </si>
  <si>
    <t>Aggressive</t>
  </si>
  <si>
    <t>Personality 1</t>
  </si>
  <si>
    <t>Personality 2</t>
  </si>
  <si>
    <t>Calm</t>
  </si>
  <si>
    <t>Ambitious</t>
  </si>
  <si>
    <t>Energetic</t>
  </si>
  <si>
    <t>Youthful</t>
  </si>
  <si>
    <t>Family-focused</t>
  </si>
  <si>
    <t>Fun</t>
  </si>
  <si>
    <t>Relaxed</t>
  </si>
  <si>
    <t>Modern</t>
  </si>
  <si>
    <t>Romantic</t>
  </si>
  <si>
    <t>Social</t>
  </si>
  <si>
    <t>Sophisticated</t>
  </si>
  <si>
    <t>Active</t>
  </si>
  <si>
    <t>Impulsive</t>
  </si>
  <si>
    <t>Considered</t>
  </si>
  <si>
    <t>Modest</t>
  </si>
  <si>
    <t>Emotional</t>
  </si>
  <si>
    <t>Artistic</t>
  </si>
  <si>
    <t>Adventurous</t>
  </si>
  <si>
    <t>You select each descriptor from a drop-down list. If you do not like the wording used, you can edit this in the final stage of designing your journey map. Pick one or two traits from the personality/lifestyle category.</t>
  </si>
  <si>
    <t>Highly brand loyal</t>
  </si>
  <si>
    <t>Usually brand loyal</t>
  </si>
  <si>
    <t>Prefers 2-3 brands</t>
  </si>
  <si>
    <t>Brand is not important</t>
  </si>
  <si>
    <t xml:space="preserve">Brand switcher </t>
  </si>
  <si>
    <t>Mainly TV</t>
  </si>
  <si>
    <t>Mainly Press/Radio</t>
  </si>
  <si>
    <t>Mainly Online</t>
  </si>
  <si>
    <t>Mainly Social Media</t>
  </si>
  <si>
    <t>Low media consumer</t>
  </si>
  <si>
    <t>All types of media</t>
  </si>
  <si>
    <t>Media usage</t>
  </si>
  <si>
    <t>Follow all 3 steps in YELLOW (enter in GREEN cells) on this worksheet before going to the next tab</t>
  </si>
  <si>
    <t>Below you will give them a name, describe them, and rate their preferences and dislikes</t>
  </si>
  <si>
    <t>Packaging</t>
  </si>
  <si>
    <t>Product look/style</t>
  </si>
  <si>
    <t>Good online reviews</t>
  </si>
  <si>
    <t xml:space="preserve">Good service </t>
  </si>
  <si>
    <t>Variety/choice</t>
  </si>
  <si>
    <t>A familiar brand</t>
  </si>
  <si>
    <t>Good store layout</t>
  </si>
  <si>
    <t>Easy online shopping</t>
  </si>
  <si>
    <t>Quality product</t>
  </si>
  <si>
    <t>Innovative product</t>
  </si>
  <si>
    <t>Country of origin of product</t>
  </si>
  <si>
    <t>Completed the first 3 steps? Then proceed to the "Awareness" worksheet (see tab menu below)</t>
  </si>
  <si>
    <t>Include in Journey Map? (Yes/No)</t>
  </si>
  <si>
    <t>ADVERTISING</t>
  </si>
  <si>
    <t>TV ads</t>
  </si>
  <si>
    <t>Online ads</t>
  </si>
  <si>
    <t>Print ads</t>
  </si>
  <si>
    <t>Radio ads</t>
  </si>
  <si>
    <t>Outdoor ads</t>
  </si>
  <si>
    <t>In-store ads</t>
  </si>
  <si>
    <t>DIRECT</t>
  </si>
  <si>
    <t>Salesperson contact</t>
  </si>
  <si>
    <t>Direct mail</t>
  </si>
  <si>
    <t>Email</t>
  </si>
  <si>
    <t>SMS/text</t>
  </si>
  <si>
    <t>SALES PROMOTION</t>
  </si>
  <si>
    <t>MARKETING MATERIALS</t>
  </si>
  <si>
    <t>Brochure</t>
  </si>
  <si>
    <t>Newsletter</t>
  </si>
  <si>
    <t>Flyer/handout</t>
  </si>
  <si>
    <t>Business card</t>
  </si>
  <si>
    <t>WOM</t>
  </si>
  <si>
    <t>Social media post</t>
  </si>
  <si>
    <t>Social media ad</t>
  </si>
  <si>
    <t>Friends buy the product</t>
  </si>
  <si>
    <t>Family buy the product</t>
  </si>
  <si>
    <t>See people with the product</t>
  </si>
  <si>
    <t>Catalogue</t>
  </si>
  <si>
    <t>Comparison site</t>
  </si>
  <si>
    <t>MEDIA</t>
  </si>
  <si>
    <t>Story in media</t>
  </si>
  <si>
    <t>Search ad</t>
  </si>
  <si>
    <t>Saw in a movie/TV</t>
  </si>
  <si>
    <t>Saw in a game</t>
  </si>
  <si>
    <t>Sponsorship</t>
  </si>
  <si>
    <t>Everyone knows this brand</t>
  </si>
  <si>
    <t>Celebrity endorses it</t>
  </si>
  <si>
    <t>A celebrity brand</t>
  </si>
  <si>
    <t>Signage</t>
  </si>
  <si>
    <t>See their stores</t>
  </si>
  <si>
    <t>In-store display</t>
  </si>
  <si>
    <t>Free sample</t>
  </si>
  <si>
    <t>Top of SEO</t>
  </si>
  <si>
    <t>Trade show</t>
  </si>
  <si>
    <t>Famous CEO</t>
  </si>
  <si>
    <t>Scanned QR code</t>
  </si>
  <si>
    <t>SOCIAL/ONLINE</t>
  </si>
  <si>
    <t>A blogger post</t>
  </si>
  <si>
    <t>Read their blog</t>
  </si>
  <si>
    <t>Read an online review</t>
  </si>
  <si>
    <t>Visited their website</t>
  </si>
  <si>
    <t>Downloaded app</t>
  </si>
  <si>
    <t>Salesperson advice</t>
  </si>
  <si>
    <t>Discount coupon</t>
  </si>
  <si>
    <t>WOM/VISIBILITY</t>
  </si>
  <si>
    <t>PUBLICITY</t>
  </si>
  <si>
    <t>Attended event</t>
  </si>
  <si>
    <t>Seminar/speech</t>
  </si>
  <si>
    <t>See their vehicles</t>
  </si>
  <si>
    <t>See product in store</t>
  </si>
  <si>
    <t>BRAND ITSELF</t>
  </si>
  <si>
    <r>
      <t xml:space="preserve">In this part you pick the most likely brand touchpoints that have influenced this Brand Persona </t>
    </r>
    <r>
      <rPr>
        <b/>
        <u/>
        <sz val="14"/>
        <color theme="1"/>
        <rFont val="Calibri"/>
        <family val="2"/>
        <scheme val="minor"/>
      </rPr>
      <t>BEFORE</t>
    </r>
    <r>
      <rPr>
        <b/>
        <sz val="14"/>
        <color theme="1"/>
        <rFont val="Calibri"/>
        <family val="2"/>
        <scheme val="minor"/>
      </rPr>
      <t xml:space="preserve"> they entered their purchase process. That is, before they thought about buying your product, they may have been aware of your brand - how did this happen?</t>
    </r>
  </si>
  <si>
    <t>Pick as many as you like - you will have the chance to put them in sequence later.</t>
  </si>
  <si>
    <t>PRODUCT ITSELF</t>
  </si>
  <si>
    <t>Inspected the product</t>
  </si>
  <si>
    <t>Spoke to family/friends</t>
  </si>
  <si>
    <t>Reviewed media stories</t>
  </si>
  <si>
    <t>Reviewed media comments</t>
  </si>
  <si>
    <t>Likes to shop</t>
  </si>
  <si>
    <t>Sent email</t>
  </si>
  <si>
    <t>Chat online</t>
  </si>
  <si>
    <t>Trialled the product</t>
  </si>
  <si>
    <t>PART D = Identify the MOST LIKELY Customer Steps and Interactions when first Buying and then Using the Product</t>
  </si>
  <si>
    <r>
      <t xml:space="preserve">PART E = Identify the MOST LIKELY Customer Steps and Actions </t>
    </r>
    <r>
      <rPr>
        <b/>
        <u/>
        <sz val="24"/>
        <color theme="1"/>
        <rFont val="Calibri"/>
        <family val="2"/>
        <scheme val="minor"/>
      </rPr>
      <t>AFTER</t>
    </r>
    <r>
      <rPr>
        <b/>
        <sz val="24"/>
        <color theme="1"/>
        <rFont val="Calibri"/>
        <family val="2"/>
        <scheme val="minor"/>
      </rPr>
      <t xml:space="preserve"> Using the Product</t>
    </r>
  </si>
  <si>
    <t>This Excel template is designed for you to create a Customer Journey Map</t>
  </si>
  <si>
    <r>
      <t xml:space="preserve">In this section, you choose the most likely brand touchpoints for this Brand Persona </t>
    </r>
    <r>
      <rPr>
        <b/>
        <u/>
        <sz val="14"/>
        <color theme="1"/>
        <rFont val="Calibri"/>
        <family val="2"/>
        <scheme val="minor"/>
      </rPr>
      <t>AFTER</t>
    </r>
    <r>
      <rPr>
        <b/>
        <sz val="14"/>
        <color theme="1"/>
        <rFont val="Calibri"/>
        <family val="2"/>
        <scheme val="minor"/>
      </rPr>
      <t xml:space="preserve"> they entered their purchase process. That is, they are shopping around between brands - what information do they use/seek?</t>
    </r>
  </si>
  <si>
    <r>
      <t xml:space="preserve">PART C = Identify the MOST LIKELY Brand Touchpoints Used by the Customer When </t>
    </r>
    <r>
      <rPr>
        <b/>
        <u/>
        <sz val="24"/>
        <color theme="1"/>
        <rFont val="Calibri"/>
        <family val="2"/>
        <scheme val="minor"/>
      </rPr>
      <t>Shopping Around Before Buying</t>
    </r>
    <r>
      <rPr>
        <b/>
        <sz val="24"/>
        <color theme="1"/>
        <rFont val="Calibri"/>
        <family val="2"/>
        <scheme val="minor"/>
      </rPr>
      <t xml:space="preserve"> the Product</t>
    </r>
  </si>
  <si>
    <t>IN-STORE PURCHASE</t>
  </si>
  <si>
    <t>Visited store</t>
  </si>
  <si>
    <t>Browsed in-store</t>
  </si>
  <si>
    <t>Interacts with products</t>
  </si>
  <si>
    <t>Call center contact</t>
  </si>
  <si>
    <t>Bought in-store</t>
  </si>
  <si>
    <t>Filled in a form</t>
  </si>
  <si>
    <t>Was cross-sold</t>
  </si>
  <si>
    <t>Was up-sold</t>
  </si>
  <si>
    <t>Impulse bought</t>
  </si>
  <si>
    <t>Used a trolley</t>
  </si>
  <si>
    <t>Uses store car park</t>
  </si>
  <si>
    <t>SERVICE FIRM</t>
  </si>
  <si>
    <t>Made an appointment</t>
  </si>
  <si>
    <t>Waited in a queue</t>
  </si>
  <si>
    <t>Asked questions</t>
  </si>
  <si>
    <t>Asked for help</t>
  </si>
  <si>
    <t xml:space="preserve">Used facilities </t>
  </si>
  <si>
    <t>Advises staff on needs</t>
  </si>
  <si>
    <t>ONLINE PURCHASE</t>
  </si>
  <si>
    <t>Visited website</t>
  </si>
  <si>
    <t>Web chat contact</t>
  </si>
  <si>
    <t>Ordered online</t>
  </si>
  <si>
    <t>Product to be delivered</t>
  </si>
  <si>
    <t>Bought eProduct</t>
  </si>
  <si>
    <t>Provided own details</t>
  </si>
  <si>
    <t>MAJOR PURCHASE</t>
  </si>
  <si>
    <t>Read terms/conditions</t>
  </si>
  <si>
    <t>Requests a demo first</t>
  </si>
  <si>
    <t>Visits/calls several times</t>
  </si>
  <si>
    <t>PAYMENTS</t>
  </si>
  <si>
    <t>Paid upfront</t>
  </si>
  <si>
    <t>Paid a deposit</t>
  </si>
  <si>
    <t>Took out finance</t>
  </si>
  <si>
    <t>Redeemed an offer</t>
  </si>
  <si>
    <t>PROMOTIONS</t>
  </si>
  <si>
    <t>Requested a discount</t>
  </si>
  <si>
    <t>Used a loyalty card</t>
  </si>
  <si>
    <t>Was attracted by offer</t>
  </si>
  <si>
    <t>Switched brand in-store</t>
  </si>
  <si>
    <t>CONSUMPTION</t>
  </si>
  <si>
    <t>Consumed product in-store</t>
  </si>
  <si>
    <t>Took product home</t>
  </si>
  <si>
    <t>Accepted home delivery</t>
  </si>
  <si>
    <t>Open packaging</t>
  </si>
  <si>
    <t>Installed product</t>
  </si>
  <si>
    <t>Used product for the first time</t>
  </si>
  <si>
    <t>In this section, you select the likely actions undertaken by the customer in their purchase and consumption phase. How did they undertake the purchase and how/when did they consume the product?</t>
  </si>
  <si>
    <t>Showrooming only</t>
  </si>
  <si>
    <t>Delighted</t>
  </si>
  <si>
    <t>Dissatisfied</t>
  </si>
  <si>
    <t>LOYALTY</t>
  </si>
  <si>
    <t>Now more brand loyal</t>
  </si>
  <si>
    <t>Becomes an advocate</t>
  </si>
  <si>
    <t>Loyalty is maintained</t>
  </si>
  <si>
    <t>Joined loyalty program</t>
  </si>
  <si>
    <t>Now less loyal</t>
  </si>
  <si>
    <t>Tells friends/family</t>
  </si>
  <si>
    <t>Posted a review</t>
  </si>
  <si>
    <t>Posted on social media</t>
  </si>
  <si>
    <t>Took a photo + posted</t>
  </si>
  <si>
    <t>Posted an online rating</t>
  </si>
  <si>
    <t>Follow-up contact from firm</t>
  </si>
  <si>
    <t>Asked to complete a survey</t>
  </si>
  <si>
    <t>Re-bought the product</t>
  </si>
  <si>
    <t>Needs help with product</t>
  </si>
  <si>
    <t>IF UNHAPPY</t>
  </si>
  <si>
    <t>Did nothing</t>
  </si>
  <si>
    <t>Returned product</t>
  </si>
  <si>
    <t>Complained to the firm</t>
  </si>
  <si>
    <t>Complained externally</t>
  </si>
  <si>
    <r>
      <t xml:space="preserve">In this part, you outline the likely actions undertaken by the customer </t>
    </r>
    <r>
      <rPr>
        <b/>
        <u/>
        <sz val="14"/>
        <color theme="1"/>
        <rFont val="Calibri"/>
        <family val="2"/>
        <scheme val="minor"/>
      </rPr>
      <t>AFTER</t>
    </r>
    <r>
      <rPr>
        <b/>
        <sz val="14"/>
        <color theme="1"/>
        <rFont val="Calibri"/>
        <family val="2"/>
        <scheme val="minor"/>
      </rPr>
      <t xml:space="preserve"> their purchase - what happened as a result?</t>
    </r>
  </si>
  <si>
    <t>SATISFACTION LEVEL</t>
  </si>
  <si>
    <t>ONGOING ACTION WITH FIRM</t>
  </si>
  <si>
    <t>Pick as many as you like - you will have the chance to review and edit them next.</t>
  </si>
  <si>
    <t>AWARENESS Touchpoints Selected</t>
  </si>
  <si>
    <t>Number of touchpoints initially selected =</t>
  </si>
  <si>
    <t>SEARCH Touchpoints Selected</t>
  </si>
  <si>
    <t xml:space="preserve">PURCHASE/USE Steps Identified </t>
  </si>
  <si>
    <t>Number of steps/actions initially selected =</t>
  </si>
  <si>
    <t xml:space="preserve">MAP Sequence </t>
  </si>
  <si>
    <t>Awareness</t>
  </si>
  <si>
    <t>Search</t>
  </si>
  <si>
    <t>Purchase/Use</t>
  </si>
  <si>
    <t>Post Sales</t>
  </si>
  <si>
    <t>Pick 5 only to include in your map</t>
  </si>
  <si>
    <t>Include in map? Y/N</t>
  </si>
  <si>
    <t>Aged</t>
  </si>
  <si>
    <t>They are</t>
  </si>
  <si>
    <t>They live</t>
  </si>
  <si>
    <t>Occupation is</t>
  </si>
  <si>
    <t>Media preference is</t>
  </si>
  <si>
    <t>Who Are They?</t>
  </si>
  <si>
    <t>What's Important to Them?</t>
  </si>
  <si>
    <t>Awareness Phase</t>
  </si>
  <si>
    <t>Pre-purchase brand building</t>
  </si>
  <si>
    <t>Search Phase</t>
  </si>
  <si>
    <t>Information search and evaluation</t>
  </si>
  <si>
    <t>Purchase and Consumption Phase</t>
  </si>
  <si>
    <t>Buying and Using the Product</t>
  </si>
  <si>
    <t>Post-Purchase Phase</t>
  </si>
  <si>
    <t>C/Sat &amp; Loyalty Impact</t>
  </si>
  <si>
    <t>Customer Journey Map</t>
  </si>
  <si>
    <t xml:space="preserve">  </t>
  </si>
  <si>
    <t>ADD YOUR OWN TOUCHPOINTS</t>
  </si>
  <si>
    <t xml:space="preserve">Type in your </t>
  </si>
  <si>
    <t>own words for</t>
  </si>
  <si>
    <t xml:space="preserve">your brand </t>
  </si>
  <si>
    <t>touchpoints</t>
  </si>
  <si>
    <t>Want to add</t>
  </si>
  <si>
    <t xml:space="preserve">your own </t>
  </si>
  <si>
    <t xml:space="preserve"> touchpoints?</t>
  </si>
  <si>
    <t>Scroll down</t>
  </si>
  <si>
    <t xml:space="preserve"> interactions?</t>
  </si>
  <si>
    <t>ADD YOUR OWN STEPS AND INTERACTIONS</t>
  </si>
  <si>
    <t>interactions</t>
  </si>
  <si>
    <t xml:space="preserve"> outcomes?</t>
  </si>
  <si>
    <t>We want to end up with something like this…</t>
  </si>
  <si>
    <r>
      <t xml:space="preserve">Pick </t>
    </r>
    <r>
      <rPr>
        <b/>
        <i/>
        <u/>
        <sz val="12"/>
        <color theme="1"/>
        <rFont val="Calibri"/>
        <family val="2"/>
        <scheme val="minor"/>
      </rPr>
      <t>five</t>
    </r>
    <r>
      <rPr>
        <i/>
        <sz val="12"/>
        <color theme="1"/>
        <rFont val="Calibri"/>
        <family val="2"/>
        <scheme val="minor"/>
      </rPr>
      <t xml:space="preserve"> of these descriptors to include in your final map. Each descriptor has a drop-down list to choose from. </t>
    </r>
  </si>
  <si>
    <t>Don't like these options and choices - just add five of your own in these cells</t>
  </si>
  <si>
    <t>Or Add Your Own Factors Below</t>
  </si>
  <si>
    <t>Only High and Low Importance Factors will be Shown on the Final Map</t>
  </si>
  <si>
    <t>N/A</t>
  </si>
  <si>
    <t>Pick at least 10 or more - you will have the chance to reorganize them later.</t>
  </si>
  <si>
    <t>Pick at least 10 or more - you will have the chance to prioritize them later.</t>
  </si>
  <si>
    <t>Place in preferred order from 1 to 10</t>
  </si>
  <si>
    <t>Place in sequence from 1 to 10</t>
  </si>
  <si>
    <t>Place in preferred order from 1 to 5</t>
  </si>
  <si>
    <r>
      <t>You can choose</t>
    </r>
    <r>
      <rPr>
        <b/>
        <i/>
        <u/>
        <sz val="12"/>
        <color theme="1"/>
        <rFont val="Calibri"/>
        <family val="2"/>
        <scheme val="minor"/>
      </rPr>
      <t xml:space="preserve"> 10 touchpoints</t>
    </r>
    <r>
      <rPr>
        <b/>
        <i/>
        <sz val="12"/>
        <color theme="1"/>
        <rFont val="Calibri"/>
        <family val="2"/>
        <scheme val="minor"/>
      </rPr>
      <t xml:space="preserve"> to appear on your final map. Do not number the items you no longer wish to include. Duplicate numbers will show in red.</t>
    </r>
  </si>
  <si>
    <r>
      <t>You can choose</t>
    </r>
    <r>
      <rPr>
        <b/>
        <i/>
        <u/>
        <sz val="12"/>
        <color theme="1"/>
        <rFont val="Calibri"/>
        <family val="2"/>
        <scheme val="minor"/>
      </rPr>
      <t xml:space="preserve"> 10 purchase/consumption actions and/or steps</t>
    </r>
    <r>
      <rPr>
        <b/>
        <i/>
        <sz val="12"/>
        <color theme="1"/>
        <rFont val="Calibri"/>
        <family val="2"/>
        <scheme val="minor"/>
      </rPr>
      <t xml:space="preserve"> to appear on your map. Do not number the items you no longer wish to include. Duplicate numbers will show in red.</t>
    </r>
  </si>
  <si>
    <t>AFTER Sales Outcomes</t>
  </si>
  <si>
    <r>
      <t>You can choose</t>
    </r>
    <r>
      <rPr>
        <b/>
        <i/>
        <u/>
        <sz val="12"/>
        <color theme="1"/>
        <rFont val="Calibri"/>
        <family val="2"/>
        <scheme val="minor"/>
      </rPr>
      <t xml:space="preserve"> 5 outcomes </t>
    </r>
    <r>
      <rPr>
        <b/>
        <i/>
        <sz val="12"/>
        <color theme="1"/>
        <rFont val="Calibri"/>
        <family val="2"/>
        <scheme val="minor"/>
      </rPr>
      <t>to appear on your final map. Do not number the items you no longer wish to include. Duplicate numbers will show in red.</t>
    </r>
  </si>
  <si>
    <t>Template by www.marketingstudyguide.com</t>
  </si>
  <si>
    <t>Young child</t>
  </si>
  <si>
    <t>Teenager</t>
  </si>
  <si>
    <t>Tween</t>
  </si>
  <si>
    <t>Late teens/early 20s</t>
  </si>
  <si>
    <t>In their 20s</t>
  </si>
  <si>
    <t>In their 30s</t>
  </si>
  <si>
    <t>In their 40s</t>
  </si>
  <si>
    <t>In their 50s</t>
  </si>
  <si>
    <t>In their 60s</t>
  </si>
  <si>
    <t>In their 70s</t>
  </si>
  <si>
    <t>Over 80 years</t>
  </si>
  <si>
    <t>Recommended to me</t>
  </si>
  <si>
    <t>Seminar, speech</t>
  </si>
  <si>
    <t>Free download available at:</t>
  </si>
  <si>
    <t>Marketing Study Guide</t>
  </si>
  <si>
    <t>YouTube</t>
  </si>
  <si>
    <t>What's NOT Important to Them?</t>
  </si>
  <si>
    <t>Include in map as IMPORTANT</t>
  </si>
  <si>
    <t>Include in map as NOT IMPORTANT</t>
  </si>
  <si>
    <t>Do NOT include in map</t>
  </si>
  <si>
    <t>STEP 3: Select five (5) very important AND five (5) not important factors in their purchase decision for this Brand Persona to include in your final map==&gt;</t>
  </si>
  <si>
    <t>You Can Add Up to Five High and Low Importance Factors to be Shown on the Final Map - Click on the Drop Down Menu in Each Cell Below to Add to Your Map</t>
  </si>
  <si>
    <r>
      <t xml:space="preserve">Include in map as </t>
    </r>
    <r>
      <rPr>
        <b/>
        <sz val="11"/>
        <color theme="0" tint="-4.9989318521683403E-2"/>
        <rFont val="Calibri"/>
        <family val="2"/>
        <scheme val="minor"/>
      </rPr>
      <t>NOT</t>
    </r>
    <r>
      <rPr>
        <sz val="11"/>
        <color theme="0" tint="-4.9989318521683403E-2"/>
        <rFont val="Calibri"/>
        <family val="2"/>
        <scheme val="minor"/>
      </rPr>
      <t xml:space="preserve"> IMPORTANT</t>
    </r>
  </si>
  <si>
    <t>Please note that there are THREE Steps to Complete on this Page/Worksheet</t>
  </si>
  <si>
    <t>PART B = Highlight POSSIBLE Brand Touchpoints BEFORE the Customer Actively Seeks the Product</t>
  </si>
  <si>
    <t>Satisfied</t>
  </si>
  <si>
    <t>PART F = Review Your Choices and Put Your Customer Journey Map into Priority/Sequence - Do NOT Skip this Step</t>
  </si>
  <si>
    <t>To Copy/Paste = Select (Drag Mouse) Over the Entire Map and then Select Copy, then Go to Your Document and Paste as a PICTURE</t>
  </si>
  <si>
    <t>Copyright www.marketingstudyguide.com (2021)</t>
  </si>
  <si>
    <t>Educated worker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</si>
</sst>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b/>
      <i/>
      <sz val="11"/>
      <color theme="1"/>
      <name val="Calibri"/>
      <family val="2"/>
      <scheme val="minor"/>
    </font>
    <font>
      <sz val="12"/>
      <color theme="1"/>
      <name val="Calibri"/>
      <family val="2"/>
      <scheme val="minor"/>
    </font>
    <font>
      <b/>
      <i/>
      <sz val="12"/>
      <color theme="1"/>
      <name val="Calibri"/>
      <family val="2"/>
      <scheme val="minor"/>
    </font>
    <font>
      <sz val="12"/>
      <color rgb="FF00B0F0"/>
      <name val="Calibri"/>
      <family val="2"/>
      <scheme val="minor"/>
    </font>
    <font>
      <sz val="12"/>
      <name val="Calibri"/>
      <family val="2"/>
      <scheme val="minor"/>
    </font>
    <font>
      <i/>
      <sz val="12"/>
      <color theme="1"/>
      <name val="Calibri"/>
      <family val="2"/>
      <scheme val="minor"/>
    </font>
    <font>
      <b/>
      <sz val="22"/>
      <color theme="1"/>
      <name val="Calibri"/>
      <family val="2"/>
      <scheme val="minor"/>
    </font>
    <font>
      <b/>
      <sz val="24"/>
      <color theme="1"/>
      <name val="Calibri"/>
      <family val="2"/>
      <scheme val="minor"/>
    </font>
    <font>
      <u/>
      <sz val="11"/>
      <color theme="10"/>
      <name val="Calibri"/>
      <family val="2"/>
      <scheme val="minor"/>
    </font>
    <font>
      <sz val="12"/>
      <color theme="0" tint="-4.9989318521683403E-2"/>
      <name val="Calibri"/>
      <family val="2"/>
      <scheme val="minor"/>
    </font>
    <font>
      <b/>
      <i/>
      <sz val="12"/>
      <color theme="0" tint="-4.9989318521683403E-2"/>
      <name val="Calibri"/>
      <family val="2"/>
      <scheme val="minor"/>
    </font>
    <font>
      <i/>
      <sz val="11"/>
      <color theme="1"/>
      <name val="Calibri"/>
      <family val="2"/>
      <scheme val="minor"/>
    </font>
    <font>
      <b/>
      <sz val="16"/>
      <color theme="1"/>
      <name val="Calibri"/>
      <family val="2"/>
      <scheme val="minor"/>
    </font>
    <font>
      <b/>
      <i/>
      <sz val="14"/>
      <color theme="1"/>
      <name val="Calibri"/>
      <family val="2"/>
      <scheme val="minor"/>
    </font>
    <font>
      <b/>
      <u/>
      <sz val="11"/>
      <color theme="1"/>
      <name val="Calibri"/>
      <family val="2"/>
      <scheme val="minor"/>
    </font>
    <font>
      <sz val="11"/>
      <color theme="0" tint="-4.9989318521683403E-2"/>
      <name val="Calibri"/>
      <family val="2"/>
      <scheme val="minor"/>
    </font>
    <font>
      <b/>
      <u/>
      <sz val="14"/>
      <color theme="1"/>
      <name val="Calibri"/>
      <family val="2"/>
      <scheme val="minor"/>
    </font>
    <font>
      <b/>
      <u/>
      <sz val="24"/>
      <color theme="1"/>
      <name val="Calibri"/>
      <family val="2"/>
      <scheme val="minor"/>
    </font>
    <font>
      <b/>
      <sz val="24"/>
      <name val="Calibri"/>
      <family val="2"/>
      <scheme val="minor"/>
    </font>
    <font>
      <b/>
      <i/>
      <sz val="12"/>
      <name val="Calibri"/>
      <family val="2"/>
      <scheme val="minor"/>
    </font>
    <font>
      <b/>
      <sz val="24"/>
      <color theme="0" tint="-4.9989318521683403E-2"/>
      <name val="Calibri"/>
      <family val="2"/>
      <scheme val="minor"/>
    </font>
    <font>
      <b/>
      <i/>
      <sz val="11"/>
      <color rgb="FFFF0000"/>
      <name val="Calibri"/>
      <family val="2"/>
      <scheme val="minor"/>
    </font>
    <font>
      <b/>
      <i/>
      <sz val="20"/>
      <color theme="1"/>
      <name val="Calibri"/>
      <family val="2"/>
      <scheme val="minor"/>
    </font>
    <font>
      <sz val="12"/>
      <color theme="8" tint="-0.249977111117893"/>
      <name val="Calibri"/>
      <family val="2"/>
      <scheme val="minor"/>
    </font>
    <font>
      <b/>
      <i/>
      <u/>
      <sz val="12"/>
      <color theme="1"/>
      <name val="Calibri"/>
      <family val="2"/>
      <scheme val="minor"/>
    </font>
    <font>
      <b/>
      <i/>
      <sz val="12"/>
      <color rgb="FF002060"/>
      <name val="Calibri"/>
      <family val="2"/>
      <scheme val="minor"/>
    </font>
    <font>
      <sz val="11"/>
      <color theme="0"/>
      <name val="Calibri"/>
      <family val="2"/>
      <scheme val="minor"/>
    </font>
    <font>
      <b/>
      <i/>
      <sz val="10"/>
      <color theme="1"/>
      <name val="Calibri"/>
      <family val="2"/>
      <scheme val="minor"/>
    </font>
    <font>
      <i/>
      <sz val="9"/>
      <color theme="1"/>
      <name val="Calibri"/>
      <family val="2"/>
      <scheme val="minor"/>
    </font>
    <font>
      <b/>
      <sz val="11"/>
      <color theme="0" tint="-4.9989318521683403E-2"/>
      <name val="Calibri"/>
      <family val="2"/>
      <scheme val="minor"/>
    </font>
    <font>
      <b/>
      <i/>
      <sz val="16"/>
      <color theme="1"/>
      <name val="Calibri"/>
      <family val="2"/>
      <scheme val="minor"/>
    </font>
    <font>
      <i/>
      <u/>
      <sz val="16"/>
      <color theme="1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4" tint="0.79998168889431442"/>
        <bgColor indexed="64"/>
      </patternFill>
    </fill>
  </fills>
  <borders count="4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345">
    <xf numFmtId="0" fontId="0" fillId="0" borderId="0" xfId="0"/>
    <xf numFmtId="0" fontId="0" fillId="6" borderId="0" xfId="0" applyFill="1" applyAlignment="1">
      <alignment vertical="center"/>
    </xf>
    <xf numFmtId="0" fontId="0" fillId="6" borderId="8" xfId="0" applyFill="1" applyBorder="1" applyAlignment="1">
      <alignment vertical="center"/>
    </xf>
    <xf numFmtId="0" fontId="0" fillId="6" borderId="0" xfId="0" applyFill="1" applyBorder="1" applyAlignment="1">
      <alignment vertical="center"/>
    </xf>
    <xf numFmtId="0" fontId="0" fillId="6" borderId="5" xfId="0" applyFill="1" applyBorder="1" applyAlignment="1">
      <alignment vertical="center"/>
    </xf>
    <xf numFmtId="0" fontId="20" fillId="6" borderId="0" xfId="0" applyFont="1" applyFill="1" applyAlignment="1">
      <alignment vertical="center"/>
    </xf>
    <xf numFmtId="0" fontId="6" fillId="6" borderId="0" xfId="0" applyFont="1" applyFill="1" applyAlignment="1" applyProtection="1">
      <alignment horizontal="center" vertical="center"/>
    </xf>
    <xf numFmtId="0" fontId="14" fillId="6" borderId="0" xfId="0" applyFont="1" applyFill="1" applyAlignment="1" applyProtection="1">
      <alignment horizontal="center" vertical="center"/>
    </xf>
    <xf numFmtId="0" fontId="14" fillId="6" borderId="0" xfId="0" applyFont="1" applyFill="1" applyBorder="1" applyAlignment="1" applyProtection="1">
      <alignment horizontal="center" vertical="center"/>
    </xf>
    <xf numFmtId="0" fontId="12" fillId="6" borderId="0" xfId="0" applyFont="1" applyFill="1" applyBorder="1" applyAlignment="1" applyProtection="1">
      <alignment vertical="center"/>
    </xf>
    <xf numFmtId="0" fontId="7" fillId="6" borderId="0" xfId="0" applyFont="1" applyFill="1" applyBorder="1" applyAlignment="1" applyProtection="1">
      <alignment vertical="center"/>
    </xf>
    <xf numFmtId="0" fontId="15" fillId="6" borderId="0" xfId="0" applyFont="1" applyFill="1" applyBorder="1" applyAlignment="1" applyProtection="1">
      <alignment vertical="center"/>
    </xf>
    <xf numFmtId="0" fontId="7" fillId="6" borderId="0" xfId="0"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0" fontId="14" fillId="6" borderId="0" xfId="0" applyFont="1" applyFill="1" applyAlignment="1" applyProtection="1">
      <alignment horizontal="left" vertical="center"/>
    </xf>
    <xf numFmtId="0" fontId="2" fillId="6" borderId="11" xfId="0" applyFont="1" applyFill="1" applyBorder="1" applyAlignment="1" applyProtection="1">
      <alignment horizontal="center" vertical="center"/>
    </xf>
    <xf numFmtId="0" fontId="6" fillId="6" borderId="0" xfId="0" applyFont="1" applyFill="1" applyBorder="1" applyAlignment="1" applyProtection="1">
      <alignment horizontal="center" vertical="center"/>
    </xf>
    <xf numFmtId="0" fontId="2" fillId="6" borderId="0" xfId="0" applyFont="1" applyFill="1" applyBorder="1" applyAlignment="1" applyProtection="1">
      <alignment horizontal="center" vertical="center"/>
    </xf>
    <xf numFmtId="0" fontId="9" fillId="6" borderId="0" xfId="0" applyFont="1" applyFill="1" applyAlignment="1" applyProtection="1">
      <alignment horizontal="center" vertical="center"/>
    </xf>
    <xf numFmtId="0" fontId="9" fillId="6" borderId="0" xfId="0" applyFont="1" applyFill="1" applyBorder="1" applyAlignment="1" applyProtection="1">
      <alignment horizontal="center" vertical="center"/>
    </xf>
    <xf numFmtId="0" fontId="2" fillId="8" borderId="1" xfId="0" applyFont="1" applyFill="1" applyBorder="1" applyAlignment="1" applyProtection="1">
      <alignment horizontal="center" vertical="center"/>
    </xf>
    <xf numFmtId="0" fontId="2" fillId="7" borderId="1" xfId="0" applyFont="1" applyFill="1" applyBorder="1" applyAlignment="1" applyProtection="1">
      <alignment horizontal="center" vertical="center"/>
    </xf>
    <xf numFmtId="0" fontId="2" fillId="7" borderId="6" xfId="0" applyFont="1" applyFill="1" applyBorder="1" applyAlignment="1" applyProtection="1">
      <alignment horizontal="center" vertical="center"/>
    </xf>
    <xf numFmtId="0" fontId="6" fillId="8" borderId="16" xfId="0" applyFont="1" applyFill="1" applyBorder="1" applyAlignment="1" applyProtection="1">
      <alignment horizontal="center" vertical="center"/>
    </xf>
    <xf numFmtId="0" fontId="6" fillId="9" borderId="29" xfId="0" applyFont="1" applyFill="1" applyBorder="1" applyAlignment="1" applyProtection="1">
      <alignment horizontal="center" vertical="center"/>
      <protection locked="0"/>
    </xf>
    <xf numFmtId="0" fontId="6" fillId="8" borderId="33" xfId="0" applyFont="1" applyFill="1" applyBorder="1" applyAlignment="1" applyProtection="1">
      <alignment horizontal="center" vertical="center"/>
    </xf>
    <xf numFmtId="0" fontId="6" fillId="8" borderId="34" xfId="0" applyFont="1" applyFill="1" applyBorder="1" applyAlignment="1" applyProtection="1">
      <alignment horizontal="center" vertical="center"/>
    </xf>
    <xf numFmtId="0" fontId="6" fillId="8" borderId="35" xfId="0" applyFont="1" applyFill="1" applyBorder="1" applyAlignment="1" applyProtection="1">
      <alignment horizontal="center" vertical="center"/>
    </xf>
    <xf numFmtId="0" fontId="6" fillId="9" borderId="36" xfId="0" applyFont="1" applyFill="1" applyBorder="1" applyAlignment="1" applyProtection="1">
      <alignment horizontal="center" vertical="center"/>
      <protection locked="0"/>
    </xf>
    <xf numFmtId="0" fontId="2" fillId="7" borderId="4" xfId="0" applyFont="1" applyFill="1" applyBorder="1" applyAlignment="1" applyProtection="1">
      <alignment horizontal="center" vertical="center"/>
    </xf>
    <xf numFmtId="0" fontId="6" fillId="8" borderId="37" xfId="0" applyFont="1" applyFill="1" applyBorder="1" applyAlignment="1" applyProtection="1">
      <alignment horizontal="center" vertical="center"/>
    </xf>
    <xf numFmtId="0" fontId="6" fillId="9" borderId="38" xfId="0" applyFont="1" applyFill="1" applyBorder="1" applyAlignment="1" applyProtection="1">
      <alignment horizontal="center" vertical="center"/>
      <protection locked="0"/>
    </xf>
    <xf numFmtId="0" fontId="12" fillId="6" borderId="0" xfId="0"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6" fillId="9" borderId="35" xfId="0" applyFont="1" applyFill="1" applyBorder="1" applyAlignment="1" applyProtection="1">
      <alignment horizontal="center" vertical="center"/>
      <protection locked="0"/>
    </xf>
    <xf numFmtId="0" fontId="6" fillId="9" borderId="33" xfId="0" applyFont="1" applyFill="1" applyBorder="1" applyAlignment="1" applyProtection="1">
      <alignment horizontal="center" vertical="center"/>
      <protection locked="0"/>
    </xf>
    <xf numFmtId="0" fontId="6" fillId="9" borderId="34" xfId="0" applyFont="1" applyFill="1" applyBorder="1" applyAlignment="1" applyProtection="1">
      <alignment horizontal="center" vertical="center"/>
      <protection locked="0"/>
    </xf>
    <xf numFmtId="0" fontId="6" fillId="9" borderId="37" xfId="0" applyFont="1" applyFill="1" applyBorder="1" applyAlignment="1" applyProtection="1">
      <alignment horizontal="center" vertical="center"/>
      <protection locked="0"/>
    </xf>
    <xf numFmtId="0" fontId="9" fillId="6" borderId="0" xfId="0" applyFont="1" applyFill="1" applyAlignment="1" applyProtection="1">
      <alignment horizontal="left" vertical="center"/>
    </xf>
    <xf numFmtId="0" fontId="23" fillId="6" borderId="0" xfId="0" applyFont="1" applyFill="1" applyBorder="1" applyAlignment="1" applyProtection="1">
      <alignment vertical="center"/>
    </xf>
    <xf numFmtId="0" fontId="24" fillId="6" borderId="0" xfId="0" applyFont="1" applyFill="1" applyBorder="1" applyAlignment="1" applyProtection="1">
      <alignment vertical="center"/>
    </xf>
    <xf numFmtId="0" fontId="24" fillId="6" borderId="0" xfId="0" applyFont="1" applyFill="1" applyBorder="1" applyAlignment="1" applyProtection="1">
      <alignment horizontal="center" vertical="center"/>
    </xf>
    <xf numFmtId="0" fontId="6" fillId="9" borderId="42" xfId="0" applyFont="1" applyFill="1" applyBorder="1" applyAlignment="1" applyProtection="1">
      <alignment horizontal="center" vertical="center"/>
      <protection locked="0"/>
    </xf>
    <xf numFmtId="0" fontId="25" fillId="6" borderId="0" xfId="0" applyFont="1" applyFill="1" applyBorder="1" applyAlignment="1" applyProtection="1">
      <alignment vertical="center"/>
    </xf>
    <xf numFmtId="0" fontId="17" fillId="10" borderId="3" xfId="0" applyFont="1" applyFill="1" applyBorder="1" applyAlignment="1">
      <alignment horizontal="center" vertical="center"/>
    </xf>
    <xf numFmtId="0" fontId="4" fillId="10" borderId="6" xfId="0" applyFont="1" applyFill="1" applyBorder="1" applyAlignment="1">
      <alignment vertical="center"/>
    </xf>
    <xf numFmtId="0" fontId="17" fillId="10" borderId="12" xfId="0" applyFont="1" applyFill="1" applyBorder="1" applyAlignment="1">
      <alignment vertical="center"/>
    </xf>
    <xf numFmtId="0" fontId="17" fillId="10" borderId="1" xfId="0" applyFont="1" applyFill="1" applyBorder="1" applyAlignment="1">
      <alignment vertical="center"/>
    </xf>
    <xf numFmtId="0" fontId="7" fillId="8" borderId="8" xfId="0" applyFont="1" applyFill="1" applyBorder="1" applyAlignment="1">
      <alignment horizontal="centerContinuous" vertical="center"/>
    </xf>
    <xf numFmtId="0" fontId="7" fillId="8" borderId="0" xfId="0" applyFont="1" applyFill="1" applyBorder="1" applyAlignment="1">
      <alignment horizontal="centerContinuous" vertical="center"/>
    </xf>
    <xf numFmtId="0" fontId="7" fillId="8" borderId="5" xfId="0" applyFont="1" applyFill="1" applyBorder="1" applyAlignment="1">
      <alignment horizontal="centerContinuous" vertical="center"/>
    </xf>
    <xf numFmtId="0" fontId="7" fillId="8" borderId="9" xfId="0" applyFont="1" applyFill="1" applyBorder="1" applyAlignment="1">
      <alignment horizontal="centerContinuous" vertical="center"/>
    </xf>
    <xf numFmtId="0" fontId="7" fillId="8" borderId="14" xfId="0" applyFont="1" applyFill="1" applyBorder="1" applyAlignment="1">
      <alignment horizontal="centerContinuous" vertical="center"/>
    </xf>
    <xf numFmtId="0" fontId="7" fillId="8" borderId="10" xfId="0" applyFont="1" applyFill="1" applyBorder="1" applyAlignment="1">
      <alignment horizontal="centerContinuous" vertical="center"/>
    </xf>
    <xf numFmtId="0" fontId="6" fillId="10" borderId="0" xfId="0" applyFont="1" applyFill="1" applyAlignment="1">
      <alignment horizontal="center" vertical="center"/>
    </xf>
    <xf numFmtId="0" fontId="2" fillId="10" borderId="0" xfId="0" applyFont="1" applyFill="1" applyBorder="1" applyAlignment="1">
      <alignment horizontal="center" vertical="center"/>
    </xf>
    <xf numFmtId="0" fontId="4" fillId="10" borderId="1" xfId="0" applyFont="1" applyFill="1" applyBorder="1" applyAlignment="1">
      <alignment horizontal="center" vertical="center"/>
    </xf>
    <xf numFmtId="0" fontId="8" fillId="10" borderId="0" xfId="0" applyFont="1" applyFill="1" applyAlignment="1">
      <alignment horizontal="center" vertical="center"/>
    </xf>
    <xf numFmtId="0" fontId="6" fillId="10" borderId="12" xfId="0" applyFont="1" applyFill="1" applyBorder="1" applyAlignment="1">
      <alignment horizontal="center" vertical="center"/>
    </xf>
    <xf numFmtId="0" fontId="6" fillId="10" borderId="0" xfId="0" applyFont="1" applyFill="1" applyBorder="1" applyAlignment="1">
      <alignment horizontal="center" vertical="center"/>
    </xf>
    <xf numFmtId="0" fontId="6" fillId="10" borderId="6" xfId="0" applyFont="1" applyFill="1" applyBorder="1" applyAlignment="1">
      <alignment horizontal="center" vertical="center"/>
    </xf>
    <xf numFmtId="0" fontId="6" fillId="8" borderId="39" xfId="0" applyFont="1" applyFill="1" applyBorder="1" applyAlignment="1" applyProtection="1">
      <alignment horizontal="center" vertical="center"/>
    </xf>
    <xf numFmtId="0" fontId="6" fillId="8" borderId="43" xfId="0" applyFont="1" applyFill="1" applyBorder="1" applyAlignment="1" applyProtection="1">
      <alignment horizontal="center" vertical="center"/>
    </xf>
    <xf numFmtId="0" fontId="6" fillId="8" borderId="27" xfId="0" applyFont="1" applyFill="1" applyBorder="1" applyAlignment="1" applyProtection="1">
      <alignment horizontal="center" vertical="center"/>
    </xf>
    <xf numFmtId="0" fontId="6" fillId="8" borderId="30" xfId="0" applyFont="1" applyFill="1" applyBorder="1" applyAlignment="1" applyProtection="1">
      <alignment horizontal="center" vertical="center"/>
    </xf>
    <xf numFmtId="0" fontId="2" fillId="12" borderId="1" xfId="0" applyFont="1" applyFill="1" applyBorder="1" applyAlignment="1" applyProtection="1">
      <alignment horizontal="center" vertical="center"/>
    </xf>
    <xf numFmtId="0" fontId="28" fillId="6" borderId="0" xfId="0" applyFont="1" applyFill="1" applyAlignment="1" applyProtection="1">
      <alignment horizontal="center" vertical="center"/>
    </xf>
    <xf numFmtId="0" fontId="28" fillId="6" borderId="0" xfId="0" applyFont="1" applyFill="1" applyBorder="1" applyAlignment="1" applyProtection="1">
      <alignment horizontal="center" vertical="center"/>
    </xf>
    <xf numFmtId="0" fontId="20" fillId="6" borderId="0" xfId="0" applyFont="1" applyFill="1" applyAlignment="1" applyProtection="1">
      <alignment vertical="center"/>
    </xf>
    <xf numFmtId="0" fontId="3" fillId="7" borderId="9" xfId="0" applyFont="1" applyFill="1" applyBorder="1" applyAlignment="1" applyProtection="1">
      <alignment horizontal="center" vertical="center"/>
    </xf>
    <xf numFmtId="0" fontId="3" fillId="7" borderId="14" xfId="0" applyFont="1" applyFill="1" applyBorder="1" applyAlignment="1" applyProtection="1">
      <alignment horizontal="center" vertical="center"/>
    </xf>
    <xf numFmtId="0" fontId="3" fillId="7" borderId="10" xfId="0" applyFont="1" applyFill="1" applyBorder="1" applyAlignment="1" applyProtection="1">
      <alignment horizontal="center" vertical="center"/>
    </xf>
    <xf numFmtId="0" fontId="3" fillId="6" borderId="0" xfId="0" applyFont="1" applyFill="1" applyBorder="1" applyAlignment="1" applyProtection="1">
      <alignment horizontal="center" vertical="center"/>
    </xf>
    <xf numFmtId="0" fontId="3" fillId="6" borderId="11" xfId="0" applyFont="1" applyFill="1" applyBorder="1" applyAlignment="1" applyProtection="1">
      <alignment horizontal="center" vertical="center"/>
    </xf>
    <xf numFmtId="0" fontId="2" fillId="6" borderId="12" xfId="0" applyFont="1" applyFill="1" applyBorder="1" applyAlignment="1" applyProtection="1">
      <alignment horizontal="center" vertical="center"/>
    </xf>
    <xf numFmtId="0" fontId="3" fillId="6" borderId="6"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16" fillId="6" borderId="13" xfId="0" applyFont="1" applyFill="1" applyBorder="1" applyAlignment="1" applyProtection="1">
      <alignment vertical="center"/>
    </xf>
    <xf numFmtId="0" fontId="16" fillId="6" borderId="7" xfId="0" applyFont="1" applyFill="1" applyBorder="1" applyAlignment="1" applyProtection="1">
      <alignment vertical="center"/>
    </xf>
    <xf numFmtId="0" fontId="16" fillId="6" borderId="8" xfId="0" applyFont="1" applyFill="1" applyBorder="1" applyAlignment="1" applyProtection="1">
      <alignment vertical="center"/>
    </xf>
    <xf numFmtId="0" fontId="16" fillId="6" borderId="5" xfId="0" applyFont="1" applyFill="1" applyBorder="1" applyAlignment="1" applyProtection="1">
      <alignment vertical="center"/>
    </xf>
    <xf numFmtId="0" fontId="16" fillId="6" borderId="9" xfId="0" applyFont="1" applyFill="1" applyBorder="1" applyAlignment="1" applyProtection="1">
      <alignment vertical="center"/>
    </xf>
    <xf numFmtId="0" fontId="16" fillId="6" borderId="10" xfId="0" applyFont="1" applyFill="1" applyBorder="1" applyAlignment="1" applyProtection="1">
      <alignment vertical="center"/>
    </xf>
    <xf numFmtId="0" fontId="2" fillId="6" borderId="15" xfId="0" applyFont="1" applyFill="1" applyBorder="1" applyAlignment="1" applyProtection="1">
      <alignment horizontal="center" vertical="center"/>
    </xf>
    <xf numFmtId="0" fontId="2" fillId="6" borderId="7" xfId="0" applyFont="1" applyFill="1" applyBorder="1" applyAlignment="1" applyProtection="1">
      <alignment horizontal="center" vertical="center"/>
    </xf>
    <xf numFmtId="0" fontId="6" fillId="11" borderId="43" xfId="0" applyFont="1" applyFill="1" applyBorder="1" applyAlignment="1" applyProtection="1">
      <alignment horizontal="center" vertical="center"/>
      <protection locked="0"/>
    </xf>
    <xf numFmtId="0" fontId="6" fillId="11" borderId="27" xfId="0" applyFont="1" applyFill="1" applyBorder="1" applyAlignment="1" applyProtection="1">
      <alignment horizontal="center" vertical="center"/>
      <protection locked="0"/>
    </xf>
    <xf numFmtId="0" fontId="6" fillId="11" borderId="30" xfId="0" applyFont="1" applyFill="1" applyBorder="1" applyAlignment="1" applyProtection="1">
      <alignment horizontal="center" vertical="center"/>
      <protection locked="0"/>
    </xf>
    <xf numFmtId="0" fontId="2" fillId="7" borderId="2" xfId="0" applyFont="1" applyFill="1" applyBorder="1" applyAlignment="1" applyProtection="1">
      <alignment horizontal="center"/>
    </xf>
    <xf numFmtId="0" fontId="6" fillId="8" borderId="41" xfId="0" applyFont="1" applyFill="1" applyBorder="1" applyAlignment="1" applyProtection="1">
      <alignment horizontal="center"/>
    </xf>
    <xf numFmtId="0" fontId="6" fillId="8" borderId="27" xfId="0" applyFont="1" applyFill="1" applyBorder="1" applyAlignment="1" applyProtection="1">
      <alignment horizontal="center"/>
    </xf>
    <xf numFmtId="0" fontId="6" fillId="8" borderId="40" xfId="0" applyFont="1" applyFill="1" applyBorder="1" applyAlignment="1" applyProtection="1">
      <alignment horizontal="center"/>
    </xf>
    <xf numFmtId="0" fontId="6" fillId="8" borderId="30" xfId="0" applyFont="1" applyFill="1" applyBorder="1" applyAlignment="1" applyProtection="1">
      <alignment horizontal="center"/>
    </xf>
    <xf numFmtId="0" fontId="2" fillId="7" borderId="1" xfId="0" applyFont="1" applyFill="1" applyBorder="1" applyAlignment="1" applyProtection="1">
      <alignment horizontal="center"/>
    </xf>
    <xf numFmtId="0" fontId="6" fillId="8" borderId="35" xfId="0" applyFont="1" applyFill="1" applyBorder="1" applyAlignment="1" applyProtection="1">
      <alignment horizontal="center"/>
    </xf>
    <xf numFmtId="0" fontId="6" fillId="8" borderId="33" xfId="0" applyFont="1" applyFill="1" applyBorder="1" applyAlignment="1" applyProtection="1">
      <alignment horizontal="center"/>
    </xf>
    <xf numFmtId="0" fontId="6" fillId="8" borderId="37" xfId="0" applyFont="1" applyFill="1" applyBorder="1" applyAlignment="1" applyProtection="1">
      <alignment horizontal="center"/>
    </xf>
    <xf numFmtId="0" fontId="6" fillId="8" borderId="34" xfId="0" applyFont="1" applyFill="1" applyBorder="1" applyAlignment="1" applyProtection="1">
      <alignment horizontal="center"/>
    </xf>
    <xf numFmtId="0" fontId="8" fillId="6" borderId="0" xfId="0" applyFont="1" applyFill="1" applyAlignment="1" applyProtection="1">
      <alignment horizontal="center" vertical="center"/>
    </xf>
    <xf numFmtId="0" fontId="6" fillId="6" borderId="15"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6" fillId="6" borderId="44" xfId="0" applyFont="1" applyFill="1" applyBorder="1" applyAlignment="1" applyProtection="1">
      <alignment horizontal="center" vertical="center"/>
    </xf>
    <xf numFmtId="0" fontId="6" fillId="8" borderId="42" xfId="0" applyFont="1" applyFill="1" applyBorder="1" applyAlignment="1" applyProtection="1">
      <alignment horizontal="center" vertical="center"/>
    </xf>
    <xf numFmtId="0" fontId="6" fillId="6" borderId="28" xfId="0" applyFont="1" applyFill="1" applyBorder="1" applyAlignment="1" applyProtection="1">
      <alignment horizontal="center" vertical="center"/>
    </xf>
    <xf numFmtId="0" fontId="6" fillId="6" borderId="31" xfId="0" applyFont="1" applyFill="1" applyBorder="1" applyAlignment="1" applyProtection="1">
      <alignment horizontal="center" vertical="center"/>
    </xf>
    <xf numFmtId="0" fontId="10" fillId="6" borderId="0" xfId="0" applyFont="1" applyFill="1" applyBorder="1" applyAlignment="1" applyProtection="1">
      <alignment horizontal="center" vertical="center" wrapText="1"/>
    </xf>
    <xf numFmtId="0" fontId="20" fillId="6" borderId="0" xfId="0" applyFont="1" applyFill="1" applyBorder="1" applyAlignment="1">
      <alignment vertical="center"/>
    </xf>
    <xf numFmtId="0" fontId="0" fillId="6" borderId="0" xfId="0" applyFont="1" applyFill="1" applyAlignment="1">
      <alignment vertical="center"/>
    </xf>
    <xf numFmtId="0" fontId="0" fillId="10" borderId="1" xfId="0" applyFont="1" applyFill="1" applyBorder="1" applyAlignment="1">
      <alignment vertical="center"/>
    </xf>
    <xf numFmtId="0" fontId="0" fillId="10" borderId="3" xfId="0" applyFont="1" applyFill="1" applyBorder="1" applyAlignment="1">
      <alignment vertical="center"/>
    </xf>
    <xf numFmtId="0" fontId="0" fillId="10" borderId="12" xfId="0" applyFont="1" applyFill="1" applyBorder="1" applyAlignment="1">
      <alignment vertical="center"/>
    </xf>
    <xf numFmtId="0" fontId="0" fillId="10" borderId="6" xfId="0" applyFont="1" applyFill="1" applyBorder="1" applyAlignment="1">
      <alignment vertical="center"/>
    </xf>
    <xf numFmtId="0" fontId="0" fillId="10" borderId="2" xfId="0" applyFont="1" applyFill="1" applyBorder="1" applyAlignment="1">
      <alignment vertical="center"/>
    </xf>
    <xf numFmtId="0" fontId="0" fillId="10" borderId="11" xfId="0" applyFont="1" applyFill="1" applyBorder="1" applyAlignment="1">
      <alignment vertical="center"/>
    </xf>
    <xf numFmtId="0" fontId="7" fillId="6" borderId="13" xfId="0" applyFont="1" applyFill="1" applyBorder="1" applyAlignment="1">
      <alignment horizontal="centerContinuous" vertical="center"/>
    </xf>
    <xf numFmtId="0" fontId="7" fillId="6" borderId="15" xfId="0" applyFont="1" applyFill="1" applyBorder="1" applyAlignment="1">
      <alignment horizontal="centerContinuous" vertical="center"/>
    </xf>
    <xf numFmtId="0" fontId="7" fillId="6" borderId="7" xfId="0" applyFont="1" applyFill="1" applyBorder="1" applyAlignment="1">
      <alignment horizontal="centerContinuous" vertical="center"/>
    </xf>
    <xf numFmtId="0" fontId="7" fillId="6" borderId="8" xfId="0" applyFont="1" applyFill="1" applyBorder="1" applyAlignment="1">
      <alignment horizontal="centerContinuous" vertical="center"/>
    </xf>
    <xf numFmtId="0" fontId="7" fillId="6" borderId="0" xfId="0" applyFont="1" applyFill="1" applyBorder="1" applyAlignment="1">
      <alignment horizontal="centerContinuous" vertical="center"/>
    </xf>
    <xf numFmtId="0" fontId="7" fillId="6" borderId="5" xfId="0" applyFont="1" applyFill="1" applyBorder="1" applyAlignment="1">
      <alignment horizontal="centerContinuous" vertical="center"/>
    </xf>
    <xf numFmtId="0" fontId="7" fillId="6" borderId="9" xfId="0" applyFont="1" applyFill="1" applyBorder="1" applyAlignment="1">
      <alignment horizontal="centerContinuous" vertical="center"/>
    </xf>
    <xf numFmtId="0" fontId="7" fillId="6" borderId="14" xfId="0" applyFont="1" applyFill="1" applyBorder="1" applyAlignment="1">
      <alignment horizontal="centerContinuous" vertical="center"/>
    </xf>
    <xf numFmtId="0" fontId="7" fillId="6" borderId="10" xfId="0" applyFont="1" applyFill="1" applyBorder="1" applyAlignment="1">
      <alignment horizontal="centerContinuous" vertical="center"/>
    </xf>
    <xf numFmtId="0" fontId="32" fillId="6" borderId="13" xfId="0" applyFont="1" applyFill="1" applyBorder="1" applyAlignment="1">
      <alignment horizontal="centerContinuous" vertical="center"/>
    </xf>
    <xf numFmtId="0" fontId="32" fillId="6" borderId="15" xfId="0" applyFont="1" applyFill="1" applyBorder="1" applyAlignment="1">
      <alignment horizontal="centerContinuous" vertical="center"/>
    </xf>
    <xf numFmtId="0" fontId="32" fillId="6" borderId="7" xfId="0" applyFont="1" applyFill="1" applyBorder="1" applyAlignment="1">
      <alignment horizontal="centerContinuous" vertical="center"/>
    </xf>
    <xf numFmtId="0" fontId="32" fillId="6" borderId="8" xfId="0" applyFont="1" applyFill="1" applyBorder="1" applyAlignment="1">
      <alignment horizontal="centerContinuous" vertical="center"/>
    </xf>
    <xf numFmtId="0" fontId="32" fillId="6" borderId="0" xfId="0" applyFont="1" applyFill="1" applyBorder="1" applyAlignment="1">
      <alignment horizontal="centerContinuous" vertical="center"/>
    </xf>
    <xf numFmtId="0" fontId="32" fillId="6" borderId="5" xfId="0" applyFont="1" applyFill="1" applyBorder="1" applyAlignment="1">
      <alignment horizontal="centerContinuous" vertical="center"/>
    </xf>
    <xf numFmtId="0" fontId="0" fillId="10" borderId="2" xfId="0" applyFont="1" applyFill="1" applyBorder="1" applyAlignment="1">
      <alignment horizontal="left" vertical="center"/>
    </xf>
    <xf numFmtId="0" fontId="0" fillId="10" borderId="3" xfId="0" applyFont="1" applyFill="1" applyBorder="1" applyAlignment="1">
      <alignment horizontal="left" vertical="center"/>
    </xf>
    <xf numFmtId="0" fontId="0" fillId="10" borderId="4" xfId="0" applyFont="1" applyFill="1" applyBorder="1" applyAlignment="1">
      <alignment vertical="center"/>
    </xf>
    <xf numFmtId="0" fontId="0" fillId="6" borderId="0" xfId="0" applyFont="1" applyFill="1" applyBorder="1" applyAlignment="1">
      <alignment vertical="center"/>
    </xf>
    <xf numFmtId="0" fontId="0" fillId="6" borderId="0" xfId="0" applyFont="1" applyFill="1" applyAlignment="1">
      <alignment horizontal="left" vertical="center"/>
    </xf>
    <xf numFmtId="0" fontId="0" fillId="6" borderId="0" xfId="0" applyFont="1" applyFill="1" applyAlignment="1" applyProtection="1">
      <alignment vertical="center"/>
    </xf>
    <xf numFmtId="0" fontId="0" fillId="7" borderId="13" xfId="0" applyFont="1" applyFill="1" applyBorder="1" applyAlignment="1" applyProtection="1">
      <alignment vertical="center"/>
    </xf>
    <xf numFmtId="0" fontId="0" fillId="7" borderId="15" xfId="0" applyFont="1" applyFill="1" applyBorder="1" applyAlignment="1" applyProtection="1">
      <alignment vertical="center"/>
    </xf>
    <xf numFmtId="0" fontId="0" fillId="7" borderId="7" xfId="0" applyFont="1" applyFill="1" applyBorder="1" applyAlignment="1" applyProtection="1">
      <alignment vertical="center"/>
    </xf>
    <xf numFmtId="0" fontId="0" fillId="6" borderId="0" xfId="0" applyFont="1" applyFill="1" applyBorder="1" applyAlignment="1" applyProtection="1">
      <alignment horizontal="center" vertical="center"/>
    </xf>
    <xf numFmtId="0" fontId="0" fillId="6" borderId="12" xfId="0" applyFont="1" applyFill="1" applyBorder="1" applyAlignment="1" applyProtection="1">
      <alignment vertical="center"/>
    </xf>
    <xf numFmtId="0" fontId="0" fillId="6" borderId="0" xfId="0" applyFont="1" applyFill="1" applyBorder="1" applyAlignment="1" applyProtection="1">
      <alignment vertical="center"/>
    </xf>
    <xf numFmtId="0" fontId="31" fillId="6" borderId="0" xfId="0" applyFont="1" applyFill="1" applyAlignment="1" applyProtection="1">
      <alignment vertical="center"/>
    </xf>
    <xf numFmtId="0" fontId="2" fillId="3" borderId="13" xfId="0" applyFont="1" applyFill="1" applyBorder="1" applyAlignment="1" applyProtection="1">
      <alignment horizontal="centerContinuous" vertical="center"/>
    </xf>
    <xf numFmtId="0" fontId="2" fillId="3" borderId="7" xfId="0" applyFont="1" applyFill="1" applyBorder="1" applyAlignment="1" applyProtection="1">
      <alignment horizontal="centerContinuous" vertical="center"/>
    </xf>
    <xf numFmtId="0" fontId="2" fillId="3" borderId="8" xfId="0" applyFont="1" applyFill="1" applyBorder="1" applyAlignment="1" applyProtection="1">
      <alignment horizontal="centerContinuous" vertical="center"/>
    </xf>
    <xf numFmtId="0" fontId="2" fillId="3" borderId="5" xfId="0" applyFont="1" applyFill="1" applyBorder="1" applyAlignment="1" applyProtection="1">
      <alignment horizontal="centerContinuous" vertical="center"/>
    </xf>
    <xf numFmtId="0" fontId="2" fillId="3" borderId="9" xfId="0" applyFont="1" applyFill="1" applyBorder="1" applyAlignment="1" applyProtection="1">
      <alignment horizontal="centerContinuous" vertical="center"/>
    </xf>
    <xf numFmtId="0" fontId="2" fillId="3" borderId="10" xfId="0" applyFont="1" applyFill="1" applyBorder="1" applyAlignment="1" applyProtection="1">
      <alignment horizontal="centerContinuous" vertical="center"/>
    </xf>
    <xf numFmtId="0" fontId="14" fillId="6" borderId="0" xfId="0" applyFont="1" applyFill="1" applyBorder="1" applyAlignment="1" applyProtection="1">
      <alignment horizontal="left"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30" fillId="4" borderId="3" xfId="1" applyFont="1" applyFill="1" applyBorder="1" applyAlignment="1">
      <alignment horizontal="left" vertical="center"/>
    </xf>
    <xf numFmtId="0" fontId="30" fillId="4" borderId="4" xfId="1" applyFont="1" applyFill="1" applyBorder="1" applyAlignment="1">
      <alignment horizontal="left" vertical="center"/>
    </xf>
    <xf numFmtId="0" fontId="12" fillId="3" borderId="2" xfId="0" applyFont="1" applyFill="1" applyBorder="1" applyAlignment="1" applyProtection="1">
      <alignment horizontal="center" vertical="center"/>
    </xf>
    <xf numFmtId="0" fontId="12" fillId="3" borderId="3" xfId="0"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3" fillId="7" borderId="8" xfId="0" applyFont="1" applyFill="1" applyBorder="1" applyAlignment="1" applyProtection="1">
      <alignment horizontal="center" vertical="center" wrapText="1"/>
    </xf>
    <xf numFmtId="0" fontId="3" fillId="7" borderId="0" xfId="0" applyFont="1" applyFill="1" applyBorder="1" applyAlignment="1" applyProtection="1">
      <alignment horizontal="center" vertical="center" wrapText="1"/>
    </xf>
    <xf numFmtId="0" fontId="3" fillId="7" borderId="5" xfId="0" applyFont="1" applyFill="1" applyBorder="1" applyAlignment="1" applyProtection="1">
      <alignment horizontal="center" vertical="center" wrapText="1"/>
    </xf>
    <xf numFmtId="0" fontId="3" fillId="6" borderId="13"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19" fillId="7" borderId="8" xfId="0" applyFont="1" applyFill="1" applyBorder="1" applyAlignment="1" applyProtection="1">
      <alignment horizontal="center" vertical="center"/>
    </xf>
    <xf numFmtId="0" fontId="19" fillId="7" borderId="0" xfId="0" applyFont="1" applyFill="1" applyBorder="1" applyAlignment="1" applyProtection="1">
      <alignment horizontal="center" vertical="center"/>
    </xf>
    <xf numFmtId="0" fontId="19" fillId="7" borderId="5" xfId="0" applyFont="1" applyFill="1" applyBorder="1" applyAlignment="1" applyProtection="1">
      <alignment horizontal="center" vertical="center"/>
    </xf>
    <xf numFmtId="0" fontId="0" fillId="6" borderId="15" xfId="0" applyFont="1" applyFill="1" applyBorder="1" applyAlignment="1" applyProtection="1">
      <alignment horizontal="center" vertical="center"/>
    </xf>
    <xf numFmtId="0" fontId="2" fillId="8" borderId="2" xfId="0" applyFont="1" applyFill="1" applyBorder="1" applyAlignment="1" applyProtection="1">
      <alignment horizontal="center" vertical="center"/>
    </xf>
    <xf numFmtId="0" fontId="2" fillId="8" borderId="4" xfId="0" applyFont="1" applyFill="1" applyBorder="1" applyAlignment="1" applyProtection="1">
      <alignment horizontal="center" vertical="center"/>
    </xf>
    <xf numFmtId="0" fontId="2" fillId="8" borderId="3" xfId="0" applyFont="1" applyFill="1" applyBorder="1" applyAlignment="1" applyProtection="1">
      <alignment horizontal="center" vertical="center"/>
    </xf>
    <xf numFmtId="0" fontId="2" fillId="8" borderId="14" xfId="0" applyFont="1" applyFill="1" applyBorder="1" applyAlignment="1" applyProtection="1">
      <alignment horizontal="center" vertical="center"/>
    </xf>
    <xf numFmtId="0" fontId="2" fillId="8" borderId="10" xfId="0" applyFont="1" applyFill="1" applyBorder="1" applyAlignment="1" applyProtection="1">
      <alignment horizontal="center" vertical="center"/>
    </xf>
    <xf numFmtId="0" fontId="2" fillId="6" borderId="2"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18" fillId="7" borderId="8" xfId="0" applyFont="1" applyFill="1" applyBorder="1" applyAlignment="1" applyProtection="1">
      <alignment horizontal="center" vertical="center"/>
    </xf>
    <xf numFmtId="0" fontId="18" fillId="7" borderId="0" xfId="0" applyFont="1" applyFill="1" applyBorder="1" applyAlignment="1" applyProtection="1">
      <alignment horizontal="center" vertical="center"/>
    </xf>
    <xf numFmtId="0" fontId="18" fillId="7" borderId="5" xfId="0" applyFont="1" applyFill="1" applyBorder="1" applyAlignment="1" applyProtection="1">
      <alignment horizontal="center" vertical="center"/>
    </xf>
    <xf numFmtId="0" fontId="16" fillId="6" borderId="8" xfId="0" applyFont="1" applyFill="1" applyBorder="1" applyAlignment="1" applyProtection="1">
      <alignment horizontal="center" vertical="center" wrapText="1"/>
    </xf>
    <xf numFmtId="0" fontId="16" fillId="6" borderId="0" xfId="0" applyFont="1" applyFill="1" applyBorder="1" applyAlignment="1" applyProtection="1">
      <alignment horizontal="center" vertical="center" wrapText="1"/>
    </xf>
    <xf numFmtId="0" fontId="16" fillId="6" borderId="5"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5" fillId="8" borderId="2"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2" fillId="8" borderId="15" xfId="0" applyFont="1" applyFill="1" applyBorder="1" applyAlignment="1" applyProtection="1">
      <alignment horizontal="center" vertical="center"/>
    </xf>
    <xf numFmtId="0" fontId="2" fillId="8" borderId="7" xfId="0" applyFont="1" applyFill="1" applyBorder="1" applyAlignment="1" applyProtection="1">
      <alignment horizontal="center" vertical="center"/>
    </xf>
    <xf numFmtId="0" fontId="0" fillId="5" borderId="2" xfId="0" applyFont="1" applyFill="1" applyBorder="1" applyAlignment="1" applyProtection="1">
      <alignment horizontal="center" vertical="center"/>
      <protection locked="0"/>
    </xf>
    <xf numFmtId="0" fontId="0" fillId="5" borderId="3"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1" fillId="8" borderId="3" xfId="0" applyFont="1" applyFill="1" applyBorder="1" applyAlignment="1" applyProtection="1">
      <alignment horizontal="center" vertical="center" wrapText="1"/>
    </xf>
    <xf numFmtId="0" fontId="1" fillId="8" borderId="4" xfId="0" applyFont="1" applyFill="1" applyBorder="1" applyAlignment="1" applyProtection="1">
      <alignment horizontal="center" vertical="center" wrapText="1"/>
    </xf>
    <xf numFmtId="0" fontId="16" fillId="6" borderId="11" xfId="0" applyFont="1" applyFill="1" applyBorder="1" applyAlignment="1" applyProtection="1">
      <alignment horizontal="center" vertical="center" wrapText="1"/>
    </xf>
    <xf numFmtId="0" fontId="16" fillId="6" borderId="12" xfId="0" applyFont="1" applyFill="1" applyBorder="1" applyAlignment="1" applyProtection="1">
      <alignment horizontal="center" vertical="center" wrapText="1"/>
    </xf>
    <xf numFmtId="0" fontId="10" fillId="6" borderId="13" xfId="0" applyFont="1" applyFill="1" applyBorder="1" applyAlignment="1" applyProtection="1">
      <alignment horizontal="center" vertical="center" wrapText="1"/>
    </xf>
    <xf numFmtId="0" fontId="10" fillId="6" borderId="15" xfId="0" applyFont="1" applyFill="1" applyBorder="1" applyAlignment="1" applyProtection="1">
      <alignment horizontal="center" vertical="center" wrapText="1"/>
    </xf>
    <xf numFmtId="0" fontId="10" fillId="6" borderId="7" xfId="0" applyFont="1" applyFill="1" applyBorder="1" applyAlignment="1" applyProtection="1">
      <alignment horizontal="center" vertical="center" wrapText="1"/>
    </xf>
    <xf numFmtId="0" fontId="10" fillId="6" borderId="8"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5" xfId="0" applyFont="1" applyFill="1" applyBorder="1" applyAlignment="1" applyProtection="1">
      <alignment horizontal="center" vertical="center" wrapText="1"/>
    </xf>
    <xf numFmtId="0" fontId="10" fillId="6" borderId="9" xfId="0" applyFont="1" applyFill="1" applyBorder="1" applyAlignment="1" applyProtection="1">
      <alignment horizontal="center" vertical="center" wrapText="1"/>
    </xf>
    <xf numFmtId="0" fontId="10" fillId="6" borderId="14" xfId="0" applyFont="1" applyFill="1" applyBorder="1" applyAlignment="1" applyProtection="1">
      <alignment horizontal="center" vertical="center" wrapText="1"/>
    </xf>
    <xf numFmtId="0" fontId="10" fillId="6" borderId="10" xfId="0" applyFont="1" applyFill="1" applyBorder="1" applyAlignment="1" applyProtection="1">
      <alignment horizontal="center" vertical="center" wrapText="1"/>
    </xf>
    <xf numFmtId="0" fontId="0" fillId="8" borderId="20" xfId="0" applyFont="1" applyFill="1" applyBorder="1" applyAlignment="1" applyProtection="1">
      <alignment horizontal="center" vertical="center"/>
    </xf>
    <xf numFmtId="0" fontId="0" fillId="8" borderId="16" xfId="0" applyFont="1" applyFill="1" applyBorder="1" applyAlignment="1" applyProtection="1">
      <alignment horizontal="center" vertical="center"/>
    </xf>
    <xf numFmtId="0" fontId="0" fillId="8" borderId="26" xfId="0" applyFont="1" applyFill="1" applyBorder="1" applyAlignment="1" applyProtection="1">
      <alignment horizontal="center" vertical="center"/>
    </xf>
    <xf numFmtId="0" fontId="3" fillId="2" borderId="13"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xf>
    <xf numFmtId="0" fontId="0" fillId="8" borderId="18" xfId="0" applyFont="1" applyFill="1" applyBorder="1" applyAlignment="1" applyProtection="1">
      <alignment horizontal="center" vertical="center"/>
    </xf>
    <xf numFmtId="0" fontId="0" fillId="8" borderId="25" xfId="0" applyFont="1" applyFill="1" applyBorder="1" applyAlignment="1" applyProtection="1">
      <alignment horizontal="center" vertical="center"/>
    </xf>
    <xf numFmtId="0" fontId="2" fillId="9" borderId="2" xfId="0" applyFont="1" applyFill="1" applyBorder="1" applyAlignment="1" applyProtection="1">
      <alignment horizontal="center" vertical="center"/>
      <protection locked="0"/>
    </xf>
    <xf numFmtId="0" fontId="2" fillId="9" borderId="4"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0" fillId="9" borderId="2" xfId="0" applyFont="1" applyFill="1" applyBorder="1" applyAlignment="1" applyProtection="1">
      <alignment horizontal="center" vertical="center"/>
      <protection locked="0"/>
    </xf>
    <xf numFmtId="0" fontId="0" fillId="9" borderId="3" xfId="0" applyFont="1" applyFill="1" applyBorder="1" applyAlignment="1" applyProtection="1">
      <alignment horizontal="center" vertical="center"/>
      <protection locked="0"/>
    </xf>
    <xf numFmtId="0" fontId="0" fillId="9" borderId="4"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9" xfId="0" applyFont="1" applyFill="1" applyBorder="1" applyAlignment="1" applyProtection="1">
      <alignment horizontal="center" vertical="center"/>
      <protection locked="0"/>
    </xf>
    <xf numFmtId="0" fontId="0" fillId="8" borderId="27" xfId="0" applyFont="1" applyFill="1" applyBorder="1" applyAlignment="1" applyProtection="1">
      <alignment horizontal="center" vertical="center"/>
    </xf>
    <xf numFmtId="0" fontId="0" fillId="8" borderId="28" xfId="0" applyFont="1" applyFill="1" applyBorder="1" applyAlignment="1" applyProtection="1">
      <alignment horizontal="center" vertical="center"/>
    </xf>
    <xf numFmtId="0" fontId="0" fillId="8" borderId="29"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15"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0" fontId="0" fillId="8" borderId="31" xfId="0" applyFont="1" applyFill="1" applyBorder="1" applyAlignment="1" applyProtection="1">
      <alignment horizontal="center" vertical="center"/>
    </xf>
    <xf numFmtId="0" fontId="0" fillId="8" borderId="32" xfId="0" applyFont="1" applyFill="1" applyBorder="1" applyAlignment="1" applyProtection="1">
      <alignment horizontal="center" vertical="center"/>
    </xf>
    <xf numFmtId="0" fontId="0" fillId="8" borderId="20" xfId="0" applyFont="1" applyFill="1" applyBorder="1" applyAlignment="1" applyProtection="1">
      <alignment horizontal="center" vertical="center"/>
      <protection locked="0"/>
    </xf>
    <xf numFmtId="0" fontId="0" fillId="8" borderId="16" xfId="0" applyFont="1" applyFill="1" applyBorder="1" applyAlignment="1" applyProtection="1">
      <alignment horizontal="center" vertical="center"/>
      <protection locked="0"/>
    </xf>
    <xf numFmtId="0" fontId="0" fillId="8" borderId="21" xfId="0" applyFont="1" applyFill="1" applyBorder="1" applyAlignment="1" applyProtection="1">
      <alignment horizontal="center" vertical="center"/>
      <protection locked="0"/>
    </xf>
    <xf numFmtId="0" fontId="26" fillId="6" borderId="8" xfId="0" applyFont="1" applyFill="1" applyBorder="1" applyAlignment="1" applyProtection="1">
      <alignment horizontal="center" vertical="center" wrapText="1"/>
    </xf>
    <xf numFmtId="0" fontId="26" fillId="6" borderId="0" xfId="0" applyFont="1" applyFill="1" applyBorder="1" applyAlignment="1" applyProtection="1">
      <alignment horizontal="center" vertical="center" wrapText="1"/>
    </xf>
    <xf numFmtId="0" fontId="26" fillId="6" borderId="0" xfId="0" applyFont="1" applyFill="1" applyAlignment="1" applyProtection="1">
      <alignment horizontal="center" vertical="center" wrapText="1"/>
    </xf>
    <xf numFmtId="0" fontId="0" fillId="5" borderId="30" xfId="0" applyFont="1" applyFill="1" applyBorder="1" applyAlignment="1" applyProtection="1">
      <alignment horizontal="center" vertical="center"/>
      <protection locked="0"/>
    </xf>
    <xf numFmtId="0" fontId="0" fillId="5" borderId="31" xfId="0" applyFont="1" applyFill="1" applyBorder="1" applyAlignment="1" applyProtection="1">
      <alignment horizontal="center" vertical="center"/>
      <protection locked="0"/>
    </xf>
    <xf numFmtId="0" fontId="0" fillId="5" borderId="32"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16" xfId="0" applyFont="1" applyFill="1" applyBorder="1" applyAlignment="1" applyProtection="1">
      <alignment horizontal="center" vertical="center"/>
      <protection locked="0"/>
    </xf>
    <xf numFmtId="0" fontId="0" fillId="5" borderId="21" xfId="0" applyFont="1" applyFill="1" applyBorder="1" applyAlignment="1" applyProtection="1">
      <alignment horizontal="center" vertical="center"/>
      <protection locked="0"/>
    </xf>
    <xf numFmtId="0" fontId="0" fillId="5" borderId="22" xfId="0" applyFont="1" applyFill="1" applyBorder="1" applyAlignment="1" applyProtection="1">
      <alignment horizontal="center" vertical="center"/>
      <protection locked="0"/>
    </xf>
    <xf numFmtId="0" fontId="0" fillId="5" borderId="23" xfId="0" applyFont="1" applyFill="1" applyBorder="1" applyAlignment="1" applyProtection="1">
      <alignment horizontal="center" vertical="center"/>
      <protection locked="0"/>
    </xf>
    <xf numFmtId="0" fontId="0" fillId="5" borderId="24"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protection locked="0"/>
    </xf>
    <xf numFmtId="0" fontId="0" fillId="8" borderId="18" xfId="0" applyFont="1" applyFill="1" applyBorder="1" applyAlignment="1" applyProtection="1">
      <alignment horizontal="center" vertical="center"/>
      <protection locked="0"/>
    </xf>
    <xf numFmtId="0" fontId="0" fillId="8" borderId="19" xfId="0" applyFont="1" applyFill="1" applyBorder="1" applyAlignment="1" applyProtection="1">
      <alignment horizontal="center" vertical="center"/>
      <protection locked="0"/>
    </xf>
    <xf numFmtId="0" fontId="0" fillId="8" borderId="22" xfId="0" applyFont="1" applyFill="1" applyBorder="1" applyAlignment="1" applyProtection="1">
      <alignment horizontal="center" vertical="center"/>
      <protection locked="0"/>
    </xf>
    <xf numFmtId="0" fontId="0" fillId="8" borderId="23"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7" fillId="6" borderId="0" xfId="0" applyFont="1" applyFill="1" applyBorder="1" applyAlignment="1" applyProtection="1">
      <alignment horizontal="center" vertical="center"/>
    </xf>
    <xf numFmtId="0" fontId="7" fillId="6" borderId="2" xfId="0" applyFont="1" applyFill="1" applyBorder="1" applyAlignment="1" applyProtection="1">
      <alignment horizontal="center" vertical="center"/>
    </xf>
    <xf numFmtId="0" fontId="7" fillId="6" borderId="4" xfId="0" applyFont="1" applyFill="1" applyBorder="1" applyAlignment="1" applyProtection="1">
      <alignment horizontal="center" vertical="center"/>
    </xf>
    <xf numFmtId="0" fontId="12" fillId="3" borderId="13"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wrapText="1"/>
    </xf>
    <xf numFmtId="0" fontId="12" fillId="3" borderId="9"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3" fillId="7" borderId="13" xfId="0" applyFont="1" applyFill="1" applyBorder="1" applyAlignment="1" applyProtection="1">
      <alignment horizontal="center" vertical="center" wrapText="1"/>
    </xf>
    <xf numFmtId="0" fontId="3" fillId="7" borderId="7" xfId="0" applyFont="1" applyFill="1" applyBorder="1" applyAlignment="1" applyProtection="1">
      <alignment horizontal="center" vertical="center" wrapText="1"/>
    </xf>
    <xf numFmtId="0" fontId="3" fillId="7" borderId="9" xfId="0" applyFont="1" applyFill="1" applyBorder="1" applyAlignment="1" applyProtection="1">
      <alignment horizontal="center" vertical="center" wrapText="1"/>
    </xf>
    <xf numFmtId="0" fontId="3" fillId="7" borderId="10" xfId="0" applyFont="1" applyFill="1" applyBorder="1" applyAlignment="1" applyProtection="1">
      <alignment horizontal="center" vertical="center" wrapText="1"/>
    </xf>
    <xf numFmtId="0" fontId="7" fillId="6" borderId="11" xfId="0" applyFont="1" applyFill="1" applyBorder="1" applyAlignment="1" applyProtection="1">
      <alignment horizontal="center" vertical="center" wrapText="1"/>
    </xf>
    <xf numFmtId="0" fontId="7" fillId="6" borderId="12"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xf>
    <xf numFmtId="0" fontId="4" fillId="7" borderId="4" xfId="0" applyFont="1" applyFill="1" applyBorder="1" applyAlignment="1" applyProtection="1">
      <alignment horizontal="center" vertical="center"/>
    </xf>
    <xf numFmtId="0" fontId="12" fillId="3" borderId="15"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14" xfId="0" applyFont="1" applyFill="1" applyBorder="1" applyAlignment="1" applyProtection="1">
      <alignment horizontal="center" vertical="center" wrapText="1"/>
    </xf>
    <xf numFmtId="0" fontId="11" fillId="10" borderId="2" xfId="0" applyFont="1" applyFill="1" applyBorder="1" applyAlignment="1">
      <alignment horizontal="center" vertical="center"/>
    </xf>
    <xf numFmtId="0" fontId="11" fillId="10" borderId="4"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7" xfId="0" applyFont="1" applyFill="1" applyBorder="1" applyAlignment="1">
      <alignment horizontal="center" vertical="center"/>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3" fillId="13" borderId="4"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0" xfId="0" applyFont="1" applyFill="1" applyBorder="1" applyAlignment="1">
      <alignment horizontal="center" vertical="center"/>
    </xf>
    <xf numFmtId="0" fontId="33" fillId="6" borderId="9" xfId="0" applyFont="1" applyFill="1" applyBorder="1" applyAlignment="1">
      <alignment horizontal="center"/>
    </xf>
    <xf numFmtId="0" fontId="33" fillId="6" borderId="14" xfId="0" applyFont="1" applyFill="1" applyBorder="1" applyAlignment="1">
      <alignment horizontal="center"/>
    </xf>
    <xf numFmtId="0" fontId="33" fillId="6" borderId="10" xfId="0" applyFont="1" applyFill="1" applyBorder="1" applyAlignment="1">
      <alignment horizont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7" fillId="6" borderId="13" xfId="0" applyFont="1" applyFill="1" applyBorder="1" applyAlignment="1">
      <alignment horizontal="center" vertical="center" wrapText="1"/>
    </xf>
    <xf numFmtId="0" fontId="27" fillId="6" borderId="15"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6" borderId="9"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10" xfId="0" applyFont="1" applyFill="1" applyBorder="1" applyAlignment="1">
      <alignment horizontal="center" vertical="center" wrapText="1"/>
    </xf>
    <xf numFmtId="0" fontId="3" fillId="7" borderId="13"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7" xfId="0" applyFont="1" applyFill="1" applyBorder="1" applyAlignment="1">
      <alignment horizontal="center" vertical="center"/>
    </xf>
    <xf numFmtId="0" fontId="16" fillId="7" borderId="9" xfId="0" applyFont="1" applyFill="1" applyBorder="1" applyAlignment="1">
      <alignment horizontal="center" vertical="center"/>
    </xf>
    <xf numFmtId="0" fontId="16" fillId="7" borderId="14" xfId="0" applyFont="1" applyFill="1" applyBorder="1" applyAlignment="1">
      <alignment horizontal="center" vertical="center"/>
    </xf>
    <xf numFmtId="0" fontId="16" fillId="7" borderId="10"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0" xfId="0" applyFont="1" applyFill="1" applyBorder="1" applyAlignment="1">
      <alignment horizontal="center" vertical="center"/>
    </xf>
    <xf numFmtId="0" fontId="35" fillId="7" borderId="2" xfId="0" applyFont="1" applyFill="1" applyBorder="1" applyAlignment="1">
      <alignment horizontal="right" vertical="center"/>
    </xf>
    <xf numFmtId="0" fontId="35" fillId="7" borderId="3" xfId="0" applyFont="1" applyFill="1" applyBorder="1" applyAlignment="1">
      <alignment horizontal="right" vertical="center"/>
    </xf>
    <xf numFmtId="0" fontId="36" fillId="7" borderId="3" xfId="1" applyFont="1" applyFill="1" applyBorder="1"/>
    <xf numFmtId="0" fontId="36" fillId="7" borderId="4" xfId="1" applyFont="1" applyFill="1" applyBorder="1"/>
  </cellXfs>
  <cellStyles count="2">
    <cellStyle name="Hyperlink" xfId="1" builtinId="8"/>
    <cellStyle name="Normal" xfId="0" builtinId="0"/>
  </cellStyles>
  <dxfs count="11">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s>
  <tableStyles count="0" defaultTableStyle="TableStyleMedium2" defaultPivotStyle="PivotStyleLight16"/>
  <colors>
    <mruColors>
      <color rgb="FF99CCFF"/>
      <color rgb="FFFF33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14.png"/><Relationship Id="rId18" Type="http://schemas.openxmlformats.org/officeDocument/2006/relationships/image" Target="../media/image19.sv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svg"/><Relationship Id="rId17" Type="http://schemas.openxmlformats.org/officeDocument/2006/relationships/image" Target="../media/image18.png"/><Relationship Id="rId2" Type="http://schemas.openxmlformats.org/officeDocument/2006/relationships/image" Target="../media/image3.svg"/><Relationship Id="rId16" Type="http://schemas.openxmlformats.org/officeDocument/2006/relationships/image" Target="../media/image17.svg"/><Relationship Id="rId1" Type="http://schemas.openxmlformats.org/officeDocument/2006/relationships/image" Target="../media/image2.png"/><Relationship Id="rId6" Type="http://schemas.openxmlformats.org/officeDocument/2006/relationships/image" Target="../media/image7.sv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 Id="rId14" Type="http://schemas.openxmlformats.org/officeDocument/2006/relationships/image" Target="../media/image15.svg"/></Relationships>
</file>

<file path=xl/drawings/drawing1.xml><?xml version="1.0" encoding="utf-8"?>
<xdr:wsDr xmlns:xdr="http://schemas.openxmlformats.org/drawingml/2006/spreadsheetDrawing" xmlns:a="http://schemas.openxmlformats.org/drawingml/2006/main">
  <xdr:twoCellAnchor editAs="oneCell">
    <xdr:from>
      <xdr:col>2</xdr:col>
      <xdr:colOff>9141</xdr:colOff>
      <xdr:row>16</xdr:row>
      <xdr:rowOff>85725</xdr:rowOff>
    </xdr:from>
    <xdr:to>
      <xdr:col>15</xdr:col>
      <xdr:colOff>110571</xdr:colOff>
      <xdr:row>44</xdr:row>
      <xdr:rowOff>152400</xdr:rowOff>
    </xdr:to>
    <xdr:pic>
      <xdr:nvPicPr>
        <xdr:cNvPr id="3" name="Picture 2">
          <a:extLst>
            <a:ext uri="{FF2B5EF4-FFF2-40B4-BE49-F238E27FC236}">
              <a16:creationId xmlns:a16="http://schemas.microsoft.com/office/drawing/2014/main" id="{0F6EF323-B211-4D09-9790-EDC9E5109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241" y="3724275"/>
          <a:ext cx="9016830" cy="540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666750</xdr:colOff>
      <xdr:row>14</xdr:row>
      <xdr:rowOff>66675</xdr:rowOff>
    </xdr:from>
    <xdr:to>
      <xdr:col>5</xdr:col>
      <xdr:colOff>400050</xdr:colOff>
      <xdr:row>16</xdr:row>
      <xdr:rowOff>28575</xdr:rowOff>
    </xdr:to>
    <xdr:sp macro="" textlink="">
      <xdr:nvSpPr>
        <xdr:cNvPr id="4" name="Arrow: Down 3">
          <a:extLst>
            <a:ext uri="{FF2B5EF4-FFF2-40B4-BE49-F238E27FC236}">
              <a16:creationId xmlns:a16="http://schemas.microsoft.com/office/drawing/2014/main" id="{45C32CF0-E078-496E-B1CD-26DB89AE703D}"/>
            </a:ext>
          </a:extLst>
        </xdr:cNvPr>
        <xdr:cNvSpPr/>
      </xdr:nvSpPr>
      <xdr:spPr>
        <a:xfrm>
          <a:off x="3219450" y="3324225"/>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171450</xdr:colOff>
      <xdr:row>14</xdr:row>
      <xdr:rowOff>66675</xdr:rowOff>
    </xdr:from>
    <xdr:to>
      <xdr:col>8</xdr:col>
      <xdr:colOff>590550</xdr:colOff>
      <xdr:row>16</xdr:row>
      <xdr:rowOff>28575</xdr:rowOff>
    </xdr:to>
    <xdr:sp macro="" textlink="">
      <xdr:nvSpPr>
        <xdr:cNvPr id="5" name="Arrow: Down 4">
          <a:extLst>
            <a:ext uri="{FF2B5EF4-FFF2-40B4-BE49-F238E27FC236}">
              <a16:creationId xmlns:a16="http://schemas.microsoft.com/office/drawing/2014/main" id="{51F47B95-3A2E-486D-9D18-1A6E3913EB34}"/>
            </a:ext>
          </a:extLst>
        </xdr:cNvPr>
        <xdr:cNvSpPr/>
      </xdr:nvSpPr>
      <xdr:spPr>
        <a:xfrm>
          <a:off x="5467350" y="3324225"/>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266700</xdr:colOff>
      <xdr:row>14</xdr:row>
      <xdr:rowOff>76200</xdr:rowOff>
    </xdr:from>
    <xdr:to>
      <xdr:col>12</xdr:col>
      <xdr:colOff>0</xdr:colOff>
      <xdr:row>16</xdr:row>
      <xdr:rowOff>38100</xdr:rowOff>
    </xdr:to>
    <xdr:sp macro="" textlink="">
      <xdr:nvSpPr>
        <xdr:cNvPr id="6" name="Arrow: Down 5">
          <a:extLst>
            <a:ext uri="{FF2B5EF4-FFF2-40B4-BE49-F238E27FC236}">
              <a16:creationId xmlns:a16="http://schemas.microsoft.com/office/drawing/2014/main" id="{3C9702F5-5B9F-4C64-A777-E08705DCEA7B}"/>
            </a:ext>
          </a:extLst>
        </xdr:cNvPr>
        <xdr:cNvSpPr/>
      </xdr:nvSpPr>
      <xdr:spPr>
        <a:xfrm>
          <a:off x="7620000" y="3333750"/>
          <a:ext cx="419100" cy="342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190500</xdr:colOff>
      <xdr:row>33</xdr:row>
      <xdr:rowOff>123825</xdr:rowOff>
    </xdr:from>
    <xdr:to>
      <xdr:col>10</xdr:col>
      <xdr:colOff>438150</xdr:colOff>
      <xdr:row>35</xdr:row>
      <xdr:rowOff>85725</xdr:rowOff>
    </xdr:to>
    <xdr:sp macro="" textlink="">
      <xdr:nvSpPr>
        <xdr:cNvPr id="2" name="Arrow: Right 1">
          <a:extLst>
            <a:ext uri="{FF2B5EF4-FFF2-40B4-BE49-F238E27FC236}">
              <a16:creationId xmlns:a16="http://schemas.microsoft.com/office/drawing/2014/main" id="{134EA517-E328-4F4C-A32C-BB6F24EE4310}"/>
            </a:ext>
          </a:extLst>
        </xdr:cNvPr>
        <xdr:cNvSpPr/>
      </xdr:nvSpPr>
      <xdr:spPr>
        <a:xfrm>
          <a:off x="5562600" y="3571875"/>
          <a:ext cx="952500" cy="400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219075</xdr:colOff>
      <xdr:row>33</xdr:row>
      <xdr:rowOff>95250</xdr:rowOff>
    </xdr:from>
    <xdr:to>
      <xdr:col>13</xdr:col>
      <xdr:colOff>466725</xdr:colOff>
      <xdr:row>35</xdr:row>
      <xdr:rowOff>57150</xdr:rowOff>
    </xdr:to>
    <xdr:sp macro="" textlink="">
      <xdr:nvSpPr>
        <xdr:cNvPr id="3" name="Arrow: Right 2">
          <a:extLst>
            <a:ext uri="{FF2B5EF4-FFF2-40B4-BE49-F238E27FC236}">
              <a16:creationId xmlns:a16="http://schemas.microsoft.com/office/drawing/2014/main" id="{091F226F-B638-4FBA-8C32-65247AB99803}"/>
            </a:ext>
          </a:extLst>
        </xdr:cNvPr>
        <xdr:cNvSpPr/>
      </xdr:nvSpPr>
      <xdr:spPr>
        <a:xfrm>
          <a:off x="7705725" y="3543300"/>
          <a:ext cx="952500" cy="400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266700</xdr:colOff>
      <xdr:row>25</xdr:row>
      <xdr:rowOff>161926</xdr:rowOff>
    </xdr:from>
    <xdr:to>
      <xdr:col>1</xdr:col>
      <xdr:colOff>400050</xdr:colOff>
      <xdr:row>32</xdr:row>
      <xdr:rowOff>495301</xdr:rowOff>
    </xdr:to>
    <xdr:sp macro="" textlink="">
      <xdr:nvSpPr>
        <xdr:cNvPr id="4" name="Arrow: Down 3">
          <a:extLst>
            <a:ext uri="{FF2B5EF4-FFF2-40B4-BE49-F238E27FC236}">
              <a16:creationId xmlns:a16="http://schemas.microsoft.com/office/drawing/2014/main" id="{B4DB56CD-5BDC-4724-A2E6-7FA1BE56AAFF}"/>
            </a:ext>
          </a:extLst>
        </xdr:cNvPr>
        <xdr:cNvSpPr/>
      </xdr:nvSpPr>
      <xdr:spPr>
        <a:xfrm>
          <a:off x="266700" y="6981826"/>
          <a:ext cx="638175" cy="2667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247650</xdr:colOff>
      <xdr:row>13</xdr:row>
      <xdr:rowOff>85725</xdr:rowOff>
    </xdr:from>
    <xdr:to>
      <xdr:col>2</xdr:col>
      <xdr:colOff>228600</xdr:colOff>
      <xdr:row>21</xdr:row>
      <xdr:rowOff>171450</xdr:rowOff>
    </xdr:to>
    <xdr:sp macro="" textlink="">
      <xdr:nvSpPr>
        <xdr:cNvPr id="2" name="Arrow: Down 1">
          <a:extLst>
            <a:ext uri="{FF2B5EF4-FFF2-40B4-BE49-F238E27FC236}">
              <a16:creationId xmlns:a16="http://schemas.microsoft.com/office/drawing/2014/main" id="{2274FABE-A3C1-4BFE-84CD-AB4CA2144076}"/>
            </a:ext>
          </a:extLst>
        </xdr:cNvPr>
        <xdr:cNvSpPr/>
      </xdr:nvSpPr>
      <xdr:spPr>
        <a:xfrm>
          <a:off x="838200" y="393382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25</xdr:row>
      <xdr:rowOff>28575</xdr:rowOff>
    </xdr:from>
    <xdr:to>
      <xdr:col>2</xdr:col>
      <xdr:colOff>171450</xdr:colOff>
      <xdr:row>33</xdr:row>
      <xdr:rowOff>114300</xdr:rowOff>
    </xdr:to>
    <xdr:sp macro="" textlink="">
      <xdr:nvSpPr>
        <xdr:cNvPr id="3" name="Arrow: Down 2">
          <a:extLst>
            <a:ext uri="{FF2B5EF4-FFF2-40B4-BE49-F238E27FC236}">
              <a16:creationId xmlns:a16="http://schemas.microsoft.com/office/drawing/2014/main" id="{CBF66295-09A1-45A2-A4B9-8F8D3BD82ACD}"/>
            </a:ext>
          </a:extLst>
        </xdr:cNvPr>
        <xdr:cNvSpPr/>
      </xdr:nvSpPr>
      <xdr:spPr>
        <a:xfrm>
          <a:off x="781050" y="65055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37</xdr:row>
      <xdr:rowOff>28575</xdr:rowOff>
    </xdr:from>
    <xdr:to>
      <xdr:col>2</xdr:col>
      <xdr:colOff>114300</xdr:colOff>
      <xdr:row>45</xdr:row>
      <xdr:rowOff>114300</xdr:rowOff>
    </xdr:to>
    <xdr:sp macro="" textlink="">
      <xdr:nvSpPr>
        <xdr:cNvPr id="4" name="Arrow: Down 3">
          <a:extLst>
            <a:ext uri="{FF2B5EF4-FFF2-40B4-BE49-F238E27FC236}">
              <a16:creationId xmlns:a16="http://schemas.microsoft.com/office/drawing/2014/main" id="{9B34E95A-5544-4102-90E8-22E0F6976275}"/>
            </a:ext>
          </a:extLst>
        </xdr:cNvPr>
        <xdr:cNvSpPr/>
      </xdr:nvSpPr>
      <xdr:spPr>
        <a:xfrm>
          <a:off x="723900" y="91344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48</xdr:row>
      <xdr:rowOff>66675</xdr:rowOff>
    </xdr:from>
    <xdr:to>
      <xdr:col>2</xdr:col>
      <xdr:colOff>57150</xdr:colOff>
      <xdr:row>56</xdr:row>
      <xdr:rowOff>152400</xdr:rowOff>
    </xdr:to>
    <xdr:sp macro="" textlink="">
      <xdr:nvSpPr>
        <xdr:cNvPr id="5" name="Arrow: Down 4">
          <a:extLst>
            <a:ext uri="{FF2B5EF4-FFF2-40B4-BE49-F238E27FC236}">
              <a16:creationId xmlns:a16="http://schemas.microsoft.com/office/drawing/2014/main" id="{788E8ABD-4EAB-4BC4-8A09-F531527CB45C}"/>
            </a:ext>
          </a:extLst>
        </xdr:cNvPr>
        <xdr:cNvSpPr/>
      </xdr:nvSpPr>
      <xdr:spPr>
        <a:xfrm>
          <a:off x="666750" y="11582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58</xdr:row>
      <xdr:rowOff>161925</xdr:rowOff>
    </xdr:from>
    <xdr:to>
      <xdr:col>2</xdr:col>
      <xdr:colOff>57150</xdr:colOff>
      <xdr:row>67</xdr:row>
      <xdr:rowOff>28575</xdr:rowOff>
    </xdr:to>
    <xdr:sp macro="" textlink="">
      <xdr:nvSpPr>
        <xdr:cNvPr id="6" name="Arrow: Down 5">
          <a:extLst>
            <a:ext uri="{FF2B5EF4-FFF2-40B4-BE49-F238E27FC236}">
              <a16:creationId xmlns:a16="http://schemas.microsoft.com/office/drawing/2014/main" id="{A4E2450F-0440-4753-AF0B-3DC1F87EAD51}"/>
            </a:ext>
          </a:extLst>
        </xdr:cNvPr>
        <xdr:cNvSpPr/>
      </xdr:nvSpPr>
      <xdr:spPr>
        <a:xfrm>
          <a:off x="666750" y="13868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247650</xdr:colOff>
      <xdr:row>16</xdr:row>
      <xdr:rowOff>85725</xdr:rowOff>
    </xdr:from>
    <xdr:to>
      <xdr:col>2</xdr:col>
      <xdr:colOff>228600</xdr:colOff>
      <xdr:row>24</xdr:row>
      <xdr:rowOff>171450</xdr:rowOff>
    </xdr:to>
    <xdr:sp macro="" textlink="">
      <xdr:nvSpPr>
        <xdr:cNvPr id="12" name="Arrow: Down 11">
          <a:extLst>
            <a:ext uri="{FF2B5EF4-FFF2-40B4-BE49-F238E27FC236}">
              <a16:creationId xmlns:a16="http://schemas.microsoft.com/office/drawing/2014/main" id="{6B0A0C53-044C-472F-9000-51BFC2377DF7}"/>
            </a:ext>
          </a:extLst>
        </xdr:cNvPr>
        <xdr:cNvSpPr/>
      </xdr:nvSpPr>
      <xdr:spPr>
        <a:xfrm>
          <a:off x="838200" y="393382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28</xdr:row>
      <xdr:rowOff>28575</xdr:rowOff>
    </xdr:from>
    <xdr:to>
      <xdr:col>2</xdr:col>
      <xdr:colOff>171450</xdr:colOff>
      <xdr:row>36</xdr:row>
      <xdr:rowOff>114300</xdr:rowOff>
    </xdr:to>
    <xdr:sp macro="" textlink="">
      <xdr:nvSpPr>
        <xdr:cNvPr id="13" name="Arrow: Down 12">
          <a:extLst>
            <a:ext uri="{FF2B5EF4-FFF2-40B4-BE49-F238E27FC236}">
              <a16:creationId xmlns:a16="http://schemas.microsoft.com/office/drawing/2014/main" id="{FF59D17F-403B-45D4-A547-359C6F42BDE0}"/>
            </a:ext>
          </a:extLst>
        </xdr:cNvPr>
        <xdr:cNvSpPr/>
      </xdr:nvSpPr>
      <xdr:spPr>
        <a:xfrm>
          <a:off x="781050" y="65055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40</xdr:row>
      <xdr:rowOff>28575</xdr:rowOff>
    </xdr:from>
    <xdr:to>
      <xdr:col>2</xdr:col>
      <xdr:colOff>114300</xdr:colOff>
      <xdr:row>48</xdr:row>
      <xdr:rowOff>114300</xdr:rowOff>
    </xdr:to>
    <xdr:sp macro="" textlink="">
      <xdr:nvSpPr>
        <xdr:cNvPr id="14" name="Arrow: Down 13">
          <a:extLst>
            <a:ext uri="{FF2B5EF4-FFF2-40B4-BE49-F238E27FC236}">
              <a16:creationId xmlns:a16="http://schemas.microsoft.com/office/drawing/2014/main" id="{A3FB19A2-8003-405F-BF6D-9789A4793D8D}"/>
            </a:ext>
          </a:extLst>
        </xdr:cNvPr>
        <xdr:cNvSpPr/>
      </xdr:nvSpPr>
      <xdr:spPr>
        <a:xfrm>
          <a:off x="723900" y="91344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51</xdr:row>
      <xdr:rowOff>66675</xdr:rowOff>
    </xdr:from>
    <xdr:to>
      <xdr:col>2</xdr:col>
      <xdr:colOff>57150</xdr:colOff>
      <xdr:row>59</xdr:row>
      <xdr:rowOff>152400</xdr:rowOff>
    </xdr:to>
    <xdr:sp macro="" textlink="">
      <xdr:nvSpPr>
        <xdr:cNvPr id="15" name="Arrow: Down 14">
          <a:extLst>
            <a:ext uri="{FF2B5EF4-FFF2-40B4-BE49-F238E27FC236}">
              <a16:creationId xmlns:a16="http://schemas.microsoft.com/office/drawing/2014/main" id="{935FB9A3-1050-40A6-B05B-885CC96936D2}"/>
            </a:ext>
          </a:extLst>
        </xdr:cNvPr>
        <xdr:cNvSpPr/>
      </xdr:nvSpPr>
      <xdr:spPr>
        <a:xfrm>
          <a:off x="666750" y="11582400"/>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247650</xdr:colOff>
      <xdr:row>18</xdr:row>
      <xdr:rowOff>85725</xdr:rowOff>
    </xdr:from>
    <xdr:to>
      <xdr:col>2</xdr:col>
      <xdr:colOff>228600</xdr:colOff>
      <xdr:row>26</xdr:row>
      <xdr:rowOff>171450</xdr:rowOff>
    </xdr:to>
    <xdr:sp macro="" textlink="">
      <xdr:nvSpPr>
        <xdr:cNvPr id="2" name="Arrow: Down 1">
          <a:extLst>
            <a:ext uri="{FF2B5EF4-FFF2-40B4-BE49-F238E27FC236}">
              <a16:creationId xmlns:a16="http://schemas.microsoft.com/office/drawing/2014/main" id="{92343147-7726-4B51-B8E3-82D721DAA152}"/>
            </a:ext>
          </a:extLst>
        </xdr:cNvPr>
        <xdr:cNvSpPr/>
      </xdr:nvSpPr>
      <xdr:spPr>
        <a:xfrm>
          <a:off x="838200" y="417195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30</xdr:row>
      <xdr:rowOff>28575</xdr:rowOff>
    </xdr:from>
    <xdr:to>
      <xdr:col>2</xdr:col>
      <xdr:colOff>171450</xdr:colOff>
      <xdr:row>38</xdr:row>
      <xdr:rowOff>114300</xdr:rowOff>
    </xdr:to>
    <xdr:sp macro="" textlink="">
      <xdr:nvSpPr>
        <xdr:cNvPr id="3" name="Arrow: Down 2">
          <a:extLst>
            <a:ext uri="{FF2B5EF4-FFF2-40B4-BE49-F238E27FC236}">
              <a16:creationId xmlns:a16="http://schemas.microsoft.com/office/drawing/2014/main" id="{1C81C0DB-7ECB-4464-8B28-403CF9D2A047}"/>
            </a:ext>
          </a:extLst>
        </xdr:cNvPr>
        <xdr:cNvSpPr/>
      </xdr:nvSpPr>
      <xdr:spPr>
        <a:xfrm>
          <a:off x="781050" y="697230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133350</xdr:colOff>
      <xdr:row>42</xdr:row>
      <xdr:rowOff>28575</xdr:rowOff>
    </xdr:from>
    <xdr:to>
      <xdr:col>2</xdr:col>
      <xdr:colOff>114300</xdr:colOff>
      <xdr:row>50</xdr:row>
      <xdr:rowOff>114300</xdr:rowOff>
    </xdr:to>
    <xdr:sp macro="" textlink="">
      <xdr:nvSpPr>
        <xdr:cNvPr id="4" name="Arrow: Down 3">
          <a:extLst>
            <a:ext uri="{FF2B5EF4-FFF2-40B4-BE49-F238E27FC236}">
              <a16:creationId xmlns:a16="http://schemas.microsoft.com/office/drawing/2014/main" id="{33FA83C6-9193-49E9-843A-9CC02938B70D}"/>
            </a:ext>
          </a:extLst>
        </xdr:cNvPr>
        <xdr:cNvSpPr/>
      </xdr:nvSpPr>
      <xdr:spPr>
        <a:xfrm>
          <a:off x="723900" y="9829800"/>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76200</xdr:colOff>
      <xdr:row>53</xdr:row>
      <xdr:rowOff>66675</xdr:rowOff>
    </xdr:from>
    <xdr:to>
      <xdr:col>2</xdr:col>
      <xdr:colOff>57150</xdr:colOff>
      <xdr:row>61</xdr:row>
      <xdr:rowOff>152400</xdr:rowOff>
    </xdr:to>
    <xdr:sp macro="" textlink="">
      <xdr:nvSpPr>
        <xdr:cNvPr id="5" name="Arrow: Down 4">
          <a:extLst>
            <a:ext uri="{FF2B5EF4-FFF2-40B4-BE49-F238E27FC236}">
              <a16:creationId xmlns:a16="http://schemas.microsoft.com/office/drawing/2014/main" id="{D24A23BA-CACB-41D8-9F02-BD505F589AA6}"/>
            </a:ext>
          </a:extLst>
        </xdr:cNvPr>
        <xdr:cNvSpPr/>
      </xdr:nvSpPr>
      <xdr:spPr>
        <a:xfrm>
          <a:off x="666750" y="12487275"/>
          <a:ext cx="571500" cy="1990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247650</xdr:colOff>
      <xdr:row>18</xdr:row>
      <xdr:rowOff>85725</xdr:rowOff>
    </xdr:from>
    <xdr:to>
      <xdr:col>2</xdr:col>
      <xdr:colOff>228600</xdr:colOff>
      <xdr:row>26</xdr:row>
      <xdr:rowOff>171450</xdr:rowOff>
    </xdr:to>
    <xdr:sp macro="" textlink="">
      <xdr:nvSpPr>
        <xdr:cNvPr id="2" name="Arrow: Down 1">
          <a:extLst>
            <a:ext uri="{FF2B5EF4-FFF2-40B4-BE49-F238E27FC236}">
              <a16:creationId xmlns:a16="http://schemas.microsoft.com/office/drawing/2014/main" id="{09FA2FA9-6FD3-4C99-A4D5-273A28BCCC1B}"/>
            </a:ext>
          </a:extLst>
        </xdr:cNvPr>
        <xdr:cNvSpPr/>
      </xdr:nvSpPr>
      <xdr:spPr>
        <a:xfrm>
          <a:off x="838200" y="4295775"/>
          <a:ext cx="571500" cy="1838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190500</xdr:colOff>
      <xdr:row>30</xdr:row>
      <xdr:rowOff>28576</xdr:rowOff>
    </xdr:from>
    <xdr:to>
      <xdr:col>2</xdr:col>
      <xdr:colOff>171450</xdr:colOff>
      <xdr:row>34</xdr:row>
      <xdr:rowOff>28576</xdr:rowOff>
    </xdr:to>
    <xdr:sp macro="" textlink="">
      <xdr:nvSpPr>
        <xdr:cNvPr id="3" name="Arrow: Down 2">
          <a:extLst>
            <a:ext uri="{FF2B5EF4-FFF2-40B4-BE49-F238E27FC236}">
              <a16:creationId xmlns:a16="http://schemas.microsoft.com/office/drawing/2014/main" id="{1AF00B1F-1B93-473F-A286-0A185E17385A}"/>
            </a:ext>
          </a:extLst>
        </xdr:cNvPr>
        <xdr:cNvSpPr/>
      </xdr:nvSpPr>
      <xdr:spPr>
        <a:xfrm>
          <a:off x="781050" y="6629401"/>
          <a:ext cx="571500" cy="876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643890</xdr:colOff>
      <xdr:row>1</xdr:row>
      <xdr:rowOff>114300</xdr:rowOff>
    </xdr:from>
    <xdr:to>
      <xdr:col>7</xdr:col>
      <xdr:colOff>895350</xdr:colOff>
      <xdr:row>7</xdr:row>
      <xdr:rowOff>99060</xdr:rowOff>
    </xdr:to>
    <xdr:sp macro="" textlink="">
      <xdr:nvSpPr>
        <xdr:cNvPr id="3" name="Arrow: Right 2">
          <a:extLst>
            <a:ext uri="{FF2B5EF4-FFF2-40B4-BE49-F238E27FC236}">
              <a16:creationId xmlns:a16="http://schemas.microsoft.com/office/drawing/2014/main" id="{756A8685-8B4D-4100-A37B-8450C87E39E0}"/>
            </a:ext>
          </a:extLst>
        </xdr:cNvPr>
        <xdr:cNvSpPr/>
      </xdr:nvSpPr>
      <xdr:spPr>
        <a:xfrm>
          <a:off x="9749790" y="323850"/>
          <a:ext cx="1613535" cy="11849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609599</xdr:colOff>
      <xdr:row>1</xdr:row>
      <xdr:rowOff>106680</xdr:rowOff>
    </xdr:from>
    <xdr:to>
      <xdr:col>10</xdr:col>
      <xdr:colOff>676275</xdr:colOff>
      <xdr:row>7</xdr:row>
      <xdr:rowOff>91440</xdr:rowOff>
    </xdr:to>
    <xdr:sp macro="" textlink="">
      <xdr:nvSpPr>
        <xdr:cNvPr id="4" name="Arrow: Right 3">
          <a:extLst>
            <a:ext uri="{FF2B5EF4-FFF2-40B4-BE49-F238E27FC236}">
              <a16:creationId xmlns:a16="http://schemas.microsoft.com/office/drawing/2014/main" id="{333EB92E-97C5-4003-A27D-2A15F93EEA38}"/>
            </a:ext>
          </a:extLst>
        </xdr:cNvPr>
        <xdr:cNvSpPr/>
      </xdr:nvSpPr>
      <xdr:spPr>
        <a:xfrm>
          <a:off x="14792324" y="316230"/>
          <a:ext cx="1428751" cy="11849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476254</xdr:colOff>
      <xdr:row>20</xdr:row>
      <xdr:rowOff>2117</xdr:rowOff>
    </xdr:from>
    <xdr:to>
      <xdr:col>20</xdr:col>
      <xdr:colOff>513291</xdr:colOff>
      <xdr:row>21</xdr:row>
      <xdr:rowOff>179916</xdr:rowOff>
    </xdr:to>
    <xdr:cxnSp macro="">
      <xdr:nvCxnSpPr>
        <xdr:cNvPr id="46" name="Straight Arrow Connector 45">
          <a:extLst>
            <a:ext uri="{FF2B5EF4-FFF2-40B4-BE49-F238E27FC236}">
              <a16:creationId xmlns:a16="http://schemas.microsoft.com/office/drawing/2014/main" id="{D07912D0-DF31-4F31-8D3E-9E2590845AC2}"/>
            </a:ext>
          </a:extLst>
        </xdr:cNvPr>
        <xdr:cNvCxnSpPr>
          <a:stCxn id="27" idx="2"/>
        </xdr:cNvCxnSpPr>
      </xdr:nvCxnSpPr>
      <xdr:spPr>
        <a:xfrm flipH="1">
          <a:off x="10816171" y="3621617"/>
          <a:ext cx="37037" cy="42121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xdr:colOff>
      <xdr:row>24</xdr:row>
      <xdr:rowOff>10584</xdr:rowOff>
    </xdr:from>
    <xdr:to>
      <xdr:col>18</xdr:col>
      <xdr:colOff>84671</xdr:colOff>
      <xdr:row>25</xdr:row>
      <xdr:rowOff>222250</xdr:rowOff>
    </xdr:to>
    <xdr:cxnSp macro="">
      <xdr:nvCxnSpPr>
        <xdr:cNvPr id="50" name="Straight Arrow Connector 49">
          <a:extLst>
            <a:ext uri="{FF2B5EF4-FFF2-40B4-BE49-F238E27FC236}">
              <a16:creationId xmlns:a16="http://schemas.microsoft.com/office/drawing/2014/main" id="{CDFFEF6F-4369-452F-BC69-28C857343769}"/>
            </a:ext>
          </a:extLst>
        </xdr:cNvPr>
        <xdr:cNvCxnSpPr/>
      </xdr:nvCxnSpPr>
      <xdr:spPr>
        <a:xfrm>
          <a:off x="9112251" y="4508501"/>
          <a:ext cx="84670" cy="4444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603250</xdr:colOff>
      <xdr:row>16</xdr:row>
      <xdr:rowOff>10584</xdr:rowOff>
    </xdr:from>
    <xdr:to>
      <xdr:col>18</xdr:col>
      <xdr:colOff>74087</xdr:colOff>
      <xdr:row>17</xdr:row>
      <xdr:rowOff>211666</xdr:rowOff>
    </xdr:to>
    <xdr:cxnSp macro="">
      <xdr:nvCxnSpPr>
        <xdr:cNvPr id="45" name="Straight Arrow Connector 44">
          <a:extLst>
            <a:ext uri="{FF2B5EF4-FFF2-40B4-BE49-F238E27FC236}">
              <a16:creationId xmlns:a16="http://schemas.microsoft.com/office/drawing/2014/main" id="{8C841A8C-53E6-4F4D-9C7B-CAF4CFB7669B}"/>
            </a:ext>
          </a:extLst>
        </xdr:cNvPr>
        <xdr:cNvCxnSpPr/>
      </xdr:nvCxnSpPr>
      <xdr:spPr>
        <a:xfrm>
          <a:off x="9101667" y="2656417"/>
          <a:ext cx="84670" cy="4444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486837</xdr:colOff>
      <xdr:row>12</xdr:row>
      <xdr:rowOff>165100</xdr:rowOff>
    </xdr:from>
    <xdr:to>
      <xdr:col>20</xdr:col>
      <xdr:colOff>506945</xdr:colOff>
      <xdr:row>14</xdr:row>
      <xdr:rowOff>21166</xdr:rowOff>
    </xdr:to>
    <xdr:cxnSp macro="">
      <xdr:nvCxnSpPr>
        <xdr:cNvPr id="37" name="Straight Arrow Connector 36">
          <a:extLst>
            <a:ext uri="{FF2B5EF4-FFF2-40B4-BE49-F238E27FC236}">
              <a16:creationId xmlns:a16="http://schemas.microsoft.com/office/drawing/2014/main" id="{DC02F237-F3A7-47BC-ADDC-C62ECE6AF591}"/>
            </a:ext>
          </a:extLst>
        </xdr:cNvPr>
        <xdr:cNvCxnSpPr>
          <a:stCxn id="23" idx="2"/>
        </xdr:cNvCxnSpPr>
      </xdr:nvCxnSpPr>
      <xdr:spPr>
        <a:xfrm flipH="1">
          <a:off x="10826754" y="1837267"/>
          <a:ext cx="20108" cy="3428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28576</xdr:colOff>
      <xdr:row>10</xdr:row>
      <xdr:rowOff>133350</xdr:rowOff>
    </xdr:from>
    <xdr:to>
      <xdr:col>9</xdr:col>
      <xdr:colOff>47626</xdr:colOff>
      <xdr:row>12</xdr:row>
      <xdr:rowOff>171450</xdr:rowOff>
    </xdr:to>
    <xdr:sp macro="" textlink="Sequence!E5">
      <xdr:nvSpPr>
        <xdr:cNvPr id="2" name="Rectangle: Rounded Corners 1">
          <a:extLst>
            <a:ext uri="{FF2B5EF4-FFF2-40B4-BE49-F238E27FC236}">
              <a16:creationId xmlns:a16="http://schemas.microsoft.com/office/drawing/2014/main" id="{4C686847-1EC8-4960-8F2F-58EDD3F78123}"/>
            </a:ext>
          </a:extLst>
        </xdr:cNvPr>
        <xdr:cNvSpPr/>
      </xdr:nvSpPr>
      <xdr:spPr>
        <a:xfrm rot="21398035">
          <a:off x="4039659" y="2239433"/>
          <a:ext cx="1246717" cy="736600"/>
        </a:xfrm>
        <a:prstGeom prst="round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A29B8C1-8D06-4F69-84DC-0E954A477EC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9</xdr:col>
      <xdr:colOff>7407</xdr:colOff>
      <xdr:row>11</xdr:row>
      <xdr:rowOff>267761</xdr:rowOff>
    </xdr:from>
    <xdr:to>
      <xdr:col>11</xdr:col>
      <xdr:colOff>26457</xdr:colOff>
      <xdr:row>13</xdr:row>
      <xdr:rowOff>305861</xdr:rowOff>
    </xdr:to>
    <xdr:sp macro="" textlink="Sequence!E6">
      <xdr:nvSpPr>
        <xdr:cNvPr id="3" name="Rectangle: Rounded Corners 2">
          <a:extLst>
            <a:ext uri="{FF2B5EF4-FFF2-40B4-BE49-F238E27FC236}">
              <a16:creationId xmlns:a16="http://schemas.microsoft.com/office/drawing/2014/main" id="{2795FBDC-002F-4EAA-84D7-29568735758F}"/>
            </a:ext>
          </a:extLst>
        </xdr:cNvPr>
        <xdr:cNvSpPr/>
      </xdr:nvSpPr>
      <xdr:spPr>
        <a:xfrm rot="288630">
          <a:off x="5246157" y="2723094"/>
          <a:ext cx="1246717" cy="736600"/>
        </a:xfrm>
        <a:prstGeom prst="round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EE45142-12ED-474D-849A-670ED3F4DCF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7</xdr:col>
      <xdr:colOff>59266</xdr:colOff>
      <xdr:row>13</xdr:row>
      <xdr:rowOff>158751</xdr:rowOff>
    </xdr:from>
    <xdr:to>
      <xdr:col>9</xdr:col>
      <xdr:colOff>78316</xdr:colOff>
      <xdr:row>15</xdr:row>
      <xdr:rowOff>196851</xdr:rowOff>
    </xdr:to>
    <xdr:sp macro="" textlink="Sequence!E7">
      <xdr:nvSpPr>
        <xdr:cNvPr id="4" name="Rectangle: Rounded Corners 3">
          <a:extLst>
            <a:ext uri="{FF2B5EF4-FFF2-40B4-BE49-F238E27FC236}">
              <a16:creationId xmlns:a16="http://schemas.microsoft.com/office/drawing/2014/main" id="{0F3806AD-4037-4B84-9940-4B319B0E819F}"/>
            </a:ext>
          </a:extLst>
        </xdr:cNvPr>
        <xdr:cNvSpPr/>
      </xdr:nvSpPr>
      <xdr:spPr>
        <a:xfrm rot="21303489">
          <a:off x="4070349" y="3312584"/>
          <a:ext cx="1246717" cy="736600"/>
        </a:xfrm>
        <a:prstGeom prst="round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8E5B5E1-2F80-404E-8FB2-D2261805657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8</xdr:col>
      <xdr:colOff>582082</xdr:colOff>
      <xdr:row>15</xdr:row>
      <xdr:rowOff>50801</xdr:rowOff>
    </xdr:from>
    <xdr:to>
      <xdr:col>10</xdr:col>
      <xdr:colOff>601133</xdr:colOff>
      <xdr:row>17</xdr:row>
      <xdr:rowOff>190501</xdr:rowOff>
    </xdr:to>
    <xdr:sp macro="" textlink="Sequence!E8">
      <xdr:nvSpPr>
        <xdr:cNvPr id="5" name="Rectangle: Rounded Corners 4">
          <a:extLst>
            <a:ext uri="{FF2B5EF4-FFF2-40B4-BE49-F238E27FC236}">
              <a16:creationId xmlns:a16="http://schemas.microsoft.com/office/drawing/2014/main" id="{475E0CC1-9CBA-43CE-BB02-9C2587F3C29B}"/>
            </a:ext>
          </a:extLst>
        </xdr:cNvPr>
        <xdr:cNvSpPr/>
      </xdr:nvSpPr>
      <xdr:spPr>
        <a:xfrm rot="188964">
          <a:off x="5206999" y="3903134"/>
          <a:ext cx="1246717" cy="838200"/>
        </a:xfrm>
        <a:prstGeom prst="roundRect">
          <a:avLst/>
        </a:prstGeom>
        <a:solidFill>
          <a:schemeClr val="accent3">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71A38C-663C-4F1B-88F4-DA70951C6375}"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7</xdr:col>
      <xdr:colOff>46567</xdr:colOff>
      <xdr:row>17</xdr:row>
      <xdr:rowOff>33867</xdr:rowOff>
    </xdr:from>
    <xdr:to>
      <xdr:col>9</xdr:col>
      <xdr:colOff>65617</xdr:colOff>
      <xdr:row>19</xdr:row>
      <xdr:rowOff>71967</xdr:rowOff>
    </xdr:to>
    <xdr:sp macro="" textlink="Sequence!E9">
      <xdr:nvSpPr>
        <xdr:cNvPr id="6" name="Rectangle: Rounded Corners 5">
          <a:extLst>
            <a:ext uri="{FF2B5EF4-FFF2-40B4-BE49-F238E27FC236}">
              <a16:creationId xmlns:a16="http://schemas.microsoft.com/office/drawing/2014/main" id="{43D2AE53-F8C4-47DE-BC69-A7C3DB4476B2}"/>
            </a:ext>
          </a:extLst>
        </xdr:cNvPr>
        <xdr:cNvSpPr/>
      </xdr:nvSpPr>
      <xdr:spPr>
        <a:xfrm rot="21375531">
          <a:off x="4057650" y="4584700"/>
          <a:ext cx="1246717" cy="736600"/>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201A0A3-2CEF-447C-A919-E60D7B5B5468}"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8</xdr:col>
      <xdr:colOff>570442</xdr:colOff>
      <xdr:row>18</xdr:row>
      <xdr:rowOff>291043</xdr:rowOff>
    </xdr:from>
    <xdr:to>
      <xdr:col>10</xdr:col>
      <xdr:colOff>589492</xdr:colOff>
      <xdr:row>21</xdr:row>
      <xdr:rowOff>84668</xdr:rowOff>
    </xdr:to>
    <xdr:sp macro="" textlink="Sequence!E10">
      <xdr:nvSpPr>
        <xdr:cNvPr id="7" name="Rectangle: Rounded Corners 6">
          <a:extLst>
            <a:ext uri="{FF2B5EF4-FFF2-40B4-BE49-F238E27FC236}">
              <a16:creationId xmlns:a16="http://schemas.microsoft.com/office/drawing/2014/main" id="{D6E8ADC3-A45F-4D7E-9E7E-52DE444DB783}"/>
            </a:ext>
          </a:extLst>
        </xdr:cNvPr>
        <xdr:cNvSpPr/>
      </xdr:nvSpPr>
      <xdr:spPr>
        <a:xfrm>
          <a:off x="5195359" y="5191126"/>
          <a:ext cx="1246716" cy="841375"/>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629D6FD-3AE1-4449-B2C7-ECA441326B76}"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7</xdr:col>
      <xdr:colOff>31751</xdr:colOff>
      <xdr:row>20</xdr:row>
      <xdr:rowOff>317500</xdr:rowOff>
    </xdr:from>
    <xdr:to>
      <xdr:col>9</xdr:col>
      <xdr:colOff>50801</xdr:colOff>
      <xdr:row>23</xdr:row>
      <xdr:rowOff>6350</xdr:rowOff>
    </xdr:to>
    <xdr:sp macro="" textlink="Sequence!E11">
      <xdr:nvSpPr>
        <xdr:cNvPr id="8" name="Rectangle: Rounded Corners 7">
          <a:extLst>
            <a:ext uri="{FF2B5EF4-FFF2-40B4-BE49-F238E27FC236}">
              <a16:creationId xmlns:a16="http://schemas.microsoft.com/office/drawing/2014/main" id="{47C34886-11C5-40DF-8890-BBEE3DA319DE}"/>
            </a:ext>
          </a:extLst>
        </xdr:cNvPr>
        <xdr:cNvSpPr/>
      </xdr:nvSpPr>
      <xdr:spPr>
        <a:xfrm rot="21329698">
          <a:off x="4042834" y="5916083"/>
          <a:ext cx="1246717" cy="736600"/>
        </a:xfrm>
        <a:prstGeom prst="roundRect">
          <a:avLst/>
        </a:prstGeom>
        <a:solidFill>
          <a:srgbClr val="99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12537E2-EB5E-44AB-9416-2DB9A643E6E7}"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8</xdr:col>
      <xdr:colOff>570442</xdr:colOff>
      <xdr:row>22</xdr:row>
      <xdr:rowOff>289984</xdr:rowOff>
    </xdr:from>
    <xdr:to>
      <xdr:col>10</xdr:col>
      <xdr:colOff>589493</xdr:colOff>
      <xdr:row>24</xdr:row>
      <xdr:rowOff>328084</xdr:rowOff>
    </xdr:to>
    <xdr:sp macro="" textlink="Sequence!E12">
      <xdr:nvSpPr>
        <xdr:cNvPr id="9" name="Rectangle: Rounded Corners 8">
          <a:extLst>
            <a:ext uri="{FF2B5EF4-FFF2-40B4-BE49-F238E27FC236}">
              <a16:creationId xmlns:a16="http://schemas.microsoft.com/office/drawing/2014/main" id="{EDE799B9-1310-4CE5-A18B-D263970C31D5}"/>
            </a:ext>
          </a:extLst>
        </xdr:cNvPr>
        <xdr:cNvSpPr/>
      </xdr:nvSpPr>
      <xdr:spPr>
        <a:xfrm rot="205707">
          <a:off x="5195359" y="6587067"/>
          <a:ext cx="1246717" cy="736600"/>
        </a:xfrm>
        <a:prstGeom prst="round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1CDF953-6DEC-4972-AD52-F0F4D779B469}"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7</xdr:col>
      <xdr:colOff>82547</xdr:colOff>
      <xdr:row>24</xdr:row>
      <xdr:rowOff>237066</xdr:rowOff>
    </xdr:from>
    <xdr:to>
      <xdr:col>9</xdr:col>
      <xdr:colOff>101597</xdr:colOff>
      <xdr:row>26</xdr:row>
      <xdr:rowOff>313266</xdr:rowOff>
    </xdr:to>
    <xdr:sp macro="" textlink="Sequence!E13">
      <xdr:nvSpPr>
        <xdr:cNvPr id="10" name="Rectangle: Rounded Corners 9">
          <a:extLst>
            <a:ext uri="{FF2B5EF4-FFF2-40B4-BE49-F238E27FC236}">
              <a16:creationId xmlns:a16="http://schemas.microsoft.com/office/drawing/2014/main" id="{AAFC730E-B782-4C47-93AA-41FEB118BBB1}"/>
            </a:ext>
          </a:extLst>
        </xdr:cNvPr>
        <xdr:cNvSpPr/>
      </xdr:nvSpPr>
      <xdr:spPr>
        <a:xfrm rot="21352844">
          <a:off x="4093630" y="7232649"/>
          <a:ext cx="1246717" cy="774700"/>
        </a:xfrm>
        <a:prstGeom prst="roundRect">
          <a:avLst/>
        </a:prstGeom>
        <a:solidFill>
          <a:schemeClr val="accent1">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36E84A3-E9A2-44F8-ADEF-8620D38FC0B1}"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8</xdr:col>
      <xdr:colOff>574675</xdr:colOff>
      <xdr:row>26</xdr:row>
      <xdr:rowOff>211668</xdr:rowOff>
    </xdr:from>
    <xdr:to>
      <xdr:col>10</xdr:col>
      <xdr:colOff>593725</xdr:colOff>
      <xdr:row>28</xdr:row>
      <xdr:rowOff>287868</xdr:rowOff>
    </xdr:to>
    <xdr:sp macro="" textlink="Sequence!E14">
      <xdr:nvSpPr>
        <xdr:cNvPr id="11" name="Rectangle: Rounded Corners 10">
          <a:extLst>
            <a:ext uri="{FF2B5EF4-FFF2-40B4-BE49-F238E27FC236}">
              <a16:creationId xmlns:a16="http://schemas.microsoft.com/office/drawing/2014/main" id="{BCE7F6D7-9ED6-49EB-A38F-74D1A52C9702}"/>
            </a:ext>
          </a:extLst>
        </xdr:cNvPr>
        <xdr:cNvSpPr/>
      </xdr:nvSpPr>
      <xdr:spPr>
        <a:xfrm rot="363251">
          <a:off x="5199592" y="7905751"/>
          <a:ext cx="1246716" cy="774700"/>
        </a:xfrm>
        <a:prstGeom prst="round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99BA5F24-7845-457E-A448-2CFD0F2B7BFF}" type="TxLink">
            <a:rPr lang="en-US" sz="1200" b="0" i="0" u="none" strike="noStrike">
              <a:solidFill>
                <a:srgbClr val="000000"/>
              </a:solidFill>
              <a:latin typeface="Calibri"/>
              <a:cs typeface="Calibri"/>
            </a:rPr>
            <a:pPr algn="ctr"/>
            <a:t>???</a:t>
          </a:fld>
          <a:endParaRPr lang="en-AU" sz="1100" b="1" i="1"/>
        </a:p>
      </xdr:txBody>
    </xdr:sp>
    <xdr:clientData/>
  </xdr:twoCellAnchor>
  <xdr:twoCellAnchor>
    <xdr:from>
      <xdr:col>12</xdr:col>
      <xdr:colOff>127000</xdr:colOff>
      <xdr:row>10</xdr:row>
      <xdr:rowOff>105833</xdr:rowOff>
    </xdr:from>
    <xdr:to>
      <xdr:col>14</xdr:col>
      <xdr:colOff>146049</xdr:colOff>
      <xdr:row>12</xdr:row>
      <xdr:rowOff>143933</xdr:rowOff>
    </xdr:to>
    <xdr:sp macro="" textlink="Sequence!F5">
      <xdr:nvSpPr>
        <xdr:cNvPr id="12" name="Rectangle: Rounded Corners 11">
          <a:extLst>
            <a:ext uri="{FF2B5EF4-FFF2-40B4-BE49-F238E27FC236}">
              <a16:creationId xmlns:a16="http://schemas.microsoft.com/office/drawing/2014/main" id="{0EB160DB-59C1-4CC0-B5A9-C3DEBA454EC2}"/>
            </a:ext>
          </a:extLst>
        </xdr:cNvPr>
        <xdr:cNvSpPr/>
      </xdr:nvSpPr>
      <xdr:spPr>
        <a:xfrm rot="21443057">
          <a:off x="6032500" y="1291166"/>
          <a:ext cx="1246716" cy="524934"/>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09320FA-6D66-4AF1-A0AC-8B6188E009E8}"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529167</xdr:colOff>
      <xdr:row>12</xdr:row>
      <xdr:rowOff>95250</xdr:rowOff>
    </xdr:from>
    <xdr:to>
      <xdr:col>15</xdr:col>
      <xdr:colOff>548216</xdr:colOff>
      <xdr:row>14</xdr:row>
      <xdr:rowOff>133351</xdr:rowOff>
    </xdr:to>
    <xdr:sp macro="" textlink="Sequence!F6">
      <xdr:nvSpPr>
        <xdr:cNvPr id="13" name="Rectangle: Rounded Corners 12">
          <a:extLst>
            <a:ext uri="{FF2B5EF4-FFF2-40B4-BE49-F238E27FC236}">
              <a16:creationId xmlns:a16="http://schemas.microsoft.com/office/drawing/2014/main" id="{18C5F3C3-4ABA-428E-8F3A-0FA1BDE2ECC3}"/>
            </a:ext>
          </a:extLst>
        </xdr:cNvPr>
        <xdr:cNvSpPr/>
      </xdr:nvSpPr>
      <xdr:spPr>
        <a:xfrm rot="636785">
          <a:off x="7048500" y="1767417"/>
          <a:ext cx="1246716" cy="524934"/>
        </a:xfrm>
        <a:prstGeom prst="roundRect">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E012F77-AF5D-4FD9-8806-66DEEA10EB7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67734</xdr:colOff>
      <xdr:row>14</xdr:row>
      <xdr:rowOff>67736</xdr:rowOff>
    </xdr:from>
    <xdr:to>
      <xdr:col>14</xdr:col>
      <xdr:colOff>86783</xdr:colOff>
      <xdr:row>16</xdr:row>
      <xdr:rowOff>105837</xdr:rowOff>
    </xdr:to>
    <xdr:sp macro="" textlink="Sequence!F7">
      <xdr:nvSpPr>
        <xdr:cNvPr id="14" name="Rectangle: Rounded Corners 13">
          <a:extLst>
            <a:ext uri="{FF2B5EF4-FFF2-40B4-BE49-F238E27FC236}">
              <a16:creationId xmlns:a16="http://schemas.microsoft.com/office/drawing/2014/main" id="{3C1C0C98-C597-4FFD-A74C-50269DFD8EC0}"/>
            </a:ext>
          </a:extLst>
        </xdr:cNvPr>
        <xdr:cNvSpPr/>
      </xdr:nvSpPr>
      <xdr:spPr>
        <a:xfrm rot="21326971">
          <a:off x="5973234" y="2226736"/>
          <a:ext cx="1246716" cy="524934"/>
        </a:xfrm>
        <a:prstGeom prst="round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6373504-1DDB-44C5-814D-1E4807557221}"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590549</xdr:colOff>
      <xdr:row>16</xdr:row>
      <xdr:rowOff>19051</xdr:rowOff>
    </xdr:from>
    <xdr:to>
      <xdr:col>15</xdr:col>
      <xdr:colOff>609598</xdr:colOff>
      <xdr:row>18</xdr:row>
      <xdr:rowOff>57151</xdr:rowOff>
    </xdr:to>
    <xdr:sp macro="" textlink="Sequence!F8">
      <xdr:nvSpPr>
        <xdr:cNvPr id="15" name="Rectangle: Rounded Corners 14">
          <a:extLst>
            <a:ext uri="{FF2B5EF4-FFF2-40B4-BE49-F238E27FC236}">
              <a16:creationId xmlns:a16="http://schemas.microsoft.com/office/drawing/2014/main" id="{ACFAF664-F846-4E26-9F94-C6D77935C086}"/>
            </a:ext>
          </a:extLst>
        </xdr:cNvPr>
        <xdr:cNvSpPr/>
      </xdr:nvSpPr>
      <xdr:spPr>
        <a:xfrm rot="481275">
          <a:off x="7109882" y="2664884"/>
          <a:ext cx="1246716" cy="524934"/>
        </a:xfrm>
        <a:prstGeom prst="round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4A73B3C-8929-4378-850D-A5803D314E7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11</xdr:col>
      <xdr:colOff>97366</xdr:colOff>
      <xdr:row>17</xdr:row>
      <xdr:rowOff>224365</xdr:rowOff>
    </xdr:from>
    <xdr:to>
      <xdr:col>13</xdr:col>
      <xdr:colOff>603249</xdr:colOff>
      <xdr:row>20</xdr:row>
      <xdr:rowOff>19049</xdr:rowOff>
    </xdr:to>
    <xdr:sp macro="" textlink="Sequence!F9">
      <xdr:nvSpPr>
        <xdr:cNvPr id="16" name="Rectangle: Rounded Corners 15">
          <a:extLst>
            <a:ext uri="{FF2B5EF4-FFF2-40B4-BE49-F238E27FC236}">
              <a16:creationId xmlns:a16="http://schemas.microsoft.com/office/drawing/2014/main" id="{FA48B2A4-4A6A-4CCF-9453-A7147FF1DA20}"/>
            </a:ext>
          </a:extLst>
        </xdr:cNvPr>
        <xdr:cNvSpPr/>
      </xdr:nvSpPr>
      <xdr:spPr>
        <a:xfrm rot="21356609">
          <a:off x="5875866" y="3113615"/>
          <a:ext cx="1246716" cy="524934"/>
        </a:xfrm>
        <a:prstGeom prst="round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E2810A9-0A41-4845-A58F-8008EB01A6D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14</xdr:col>
      <xdr:colOff>16932</xdr:colOff>
      <xdr:row>19</xdr:row>
      <xdr:rowOff>27518</xdr:rowOff>
    </xdr:from>
    <xdr:to>
      <xdr:col>16</xdr:col>
      <xdr:colOff>35982</xdr:colOff>
      <xdr:row>21</xdr:row>
      <xdr:rowOff>65618</xdr:rowOff>
    </xdr:to>
    <xdr:sp macro="" textlink="Sequence!F10">
      <xdr:nvSpPr>
        <xdr:cNvPr id="17" name="Rectangle: Rounded Corners 16">
          <a:extLst>
            <a:ext uri="{FF2B5EF4-FFF2-40B4-BE49-F238E27FC236}">
              <a16:creationId xmlns:a16="http://schemas.microsoft.com/office/drawing/2014/main" id="{5DBE03E0-DAFC-4FFE-858C-65E895B4B798}"/>
            </a:ext>
          </a:extLst>
        </xdr:cNvPr>
        <xdr:cNvSpPr/>
      </xdr:nvSpPr>
      <xdr:spPr>
        <a:xfrm rot="237347">
          <a:off x="7150099" y="3403601"/>
          <a:ext cx="1246716" cy="524934"/>
        </a:xfrm>
        <a:prstGeom prst="round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83A94B2-1A5F-47CC-8F9D-744F30986AEE}"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31751</xdr:colOff>
      <xdr:row>20</xdr:row>
      <xdr:rowOff>211666</xdr:rowOff>
    </xdr:from>
    <xdr:to>
      <xdr:col>14</xdr:col>
      <xdr:colOff>50800</xdr:colOff>
      <xdr:row>23</xdr:row>
      <xdr:rowOff>59267</xdr:rowOff>
    </xdr:to>
    <xdr:sp macro="" textlink="Sequence!F11">
      <xdr:nvSpPr>
        <xdr:cNvPr id="18" name="Rectangle: Rounded Corners 17">
          <a:extLst>
            <a:ext uri="{FF2B5EF4-FFF2-40B4-BE49-F238E27FC236}">
              <a16:creationId xmlns:a16="http://schemas.microsoft.com/office/drawing/2014/main" id="{BF649502-BFED-4F12-A7AC-5124A05B0C9C}"/>
            </a:ext>
          </a:extLst>
        </xdr:cNvPr>
        <xdr:cNvSpPr/>
      </xdr:nvSpPr>
      <xdr:spPr>
        <a:xfrm rot="21254459">
          <a:off x="5937251" y="3831166"/>
          <a:ext cx="1246716" cy="524934"/>
        </a:xfrm>
        <a:prstGeom prst="round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ED2276-F1FA-4BD5-BDC7-7B1EB951631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607483</xdr:colOff>
      <xdr:row>22</xdr:row>
      <xdr:rowOff>184150</xdr:rowOff>
    </xdr:from>
    <xdr:to>
      <xdr:col>16</xdr:col>
      <xdr:colOff>12699</xdr:colOff>
      <xdr:row>25</xdr:row>
      <xdr:rowOff>84667</xdr:rowOff>
    </xdr:to>
    <xdr:sp macro="" textlink="Sequence!F12">
      <xdr:nvSpPr>
        <xdr:cNvPr id="19" name="Rectangle: Rounded Corners 18">
          <a:extLst>
            <a:ext uri="{FF2B5EF4-FFF2-40B4-BE49-F238E27FC236}">
              <a16:creationId xmlns:a16="http://schemas.microsoft.com/office/drawing/2014/main" id="{0244DF92-9BFF-4F59-9CF7-5EB49D744A17}"/>
            </a:ext>
          </a:extLst>
        </xdr:cNvPr>
        <xdr:cNvSpPr/>
      </xdr:nvSpPr>
      <xdr:spPr>
        <a:xfrm rot="249773">
          <a:off x="7126816" y="4290483"/>
          <a:ext cx="1246716" cy="524934"/>
        </a:xfrm>
        <a:prstGeom prst="round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EB28DEC-22B8-448E-9825-014512F3109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12</xdr:col>
      <xdr:colOff>8466</xdr:colOff>
      <xdr:row>24</xdr:row>
      <xdr:rowOff>135467</xdr:rowOff>
    </xdr:from>
    <xdr:to>
      <xdr:col>14</xdr:col>
      <xdr:colOff>27515</xdr:colOff>
      <xdr:row>26</xdr:row>
      <xdr:rowOff>194735</xdr:rowOff>
    </xdr:to>
    <xdr:sp macro="" textlink="Sequence!F13">
      <xdr:nvSpPr>
        <xdr:cNvPr id="20" name="Rectangle: Rounded Corners 19">
          <a:extLst>
            <a:ext uri="{FF2B5EF4-FFF2-40B4-BE49-F238E27FC236}">
              <a16:creationId xmlns:a16="http://schemas.microsoft.com/office/drawing/2014/main" id="{A03A76F9-1667-428E-B587-6226255CBCAD}"/>
            </a:ext>
          </a:extLst>
        </xdr:cNvPr>
        <xdr:cNvSpPr/>
      </xdr:nvSpPr>
      <xdr:spPr>
        <a:xfrm rot="21102783">
          <a:off x="5913966" y="4633384"/>
          <a:ext cx="1246716" cy="524934"/>
        </a:xfrm>
        <a:prstGeom prst="roundRect">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2404F8D-838D-4FCE-B2AA-660EC656259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13</xdr:col>
      <xdr:colOff>594783</xdr:colOff>
      <xdr:row>26</xdr:row>
      <xdr:rowOff>65616</xdr:rowOff>
    </xdr:from>
    <xdr:to>
      <xdr:col>15</xdr:col>
      <xdr:colOff>613832</xdr:colOff>
      <xdr:row>28</xdr:row>
      <xdr:rowOff>124883</xdr:rowOff>
    </xdr:to>
    <xdr:sp macro="" textlink="Sequence!F14">
      <xdr:nvSpPr>
        <xdr:cNvPr id="21" name="Rectangle: Rounded Corners 20">
          <a:extLst>
            <a:ext uri="{FF2B5EF4-FFF2-40B4-BE49-F238E27FC236}">
              <a16:creationId xmlns:a16="http://schemas.microsoft.com/office/drawing/2014/main" id="{7025F77A-78C8-4421-9276-53974D74F3D1}"/>
            </a:ext>
          </a:extLst>
        </xdr:cNvPr>
        <xdr:cNvSpPr/>
      </xdr:nvSpPr>
      <xdr:spPr>
        <a:xfrm rot="374493">
          <a:off x="7114116" y="5029199"/>
          <a:ext cx="1246716" cy="524934"/>
        </a:xfrm>
        <a:prstGeom prst="roundRect">
          <a:avLst/>
        </a:prstGeom>
        <a:solidFill>
          <a:schemeClr val="tx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8C60142-50F3-4627-91B4-EDA5347F4C2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84668</xdr:colOff>
      <xdr:row>10</xdr:row>
      <xdr:rowOff>127003</xdr:rowOff>
    </xdr:from>
    <xdr:to>
      <xdr:col>19</xdr:col>
      <xdr:colOff>103718</xdr:colOff>
      <xdr:row>12</xdr:row>
      <xdr:rowOff>165103</xdr:rowOff>
    </xdr:to>
    <xdr:sp macro="" textlink="Sequence!E26">
      <xdr:nvSpPr>
        <xdr:cNvPr id="22" name="Rectangle 21">
          <a:extLst>
            <a:ext uri="{FF2B5EF4-FFF2-40B4-BE49-F238E27FC236}">
              <a16:creationId xmlns:a16="http://schemas.microsoft.com/office/drawing/2014/main" id="{7678754C-2760-4A9F-A128-70EABF97325D}"/>
            </a:ext>
          </a:extLst>
        </xdr:cNvPr>
        <xdr:cNvSpPr/>
      </xdr:nvSpPr>
      <xdr:spPr>
        <a:xfrm>
          <a:off x="8583085" y="1312336"/>
          <a:ext cx="1246716" cy="524934"/>
        </a:xfrm>
        <a:prstGeom prst="rect">
          <a:avLst/>
        </a:prstGeom>
        <a:solidFill>
          <a:schemeClr val="accent6">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B6B5F3E-CA9A-4B69-B38A-DD5143B5B02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497421</xdr:colOff>
      <xdr:row>10</xdr:row>
      <xdr:rowOff>127000</xdr:rowOff>
    </xdr:from>
    <xdr:to>
      <xdr:col>21</xdr:col>
      <xdr:colOff>516470</xdr:colOff>
      <xdr:row>12</xdr:row>
      <xdr:rowOff>165100</xdr:rowOff>
    </xdr:to>
    <xdr:sp macro="" textlink="Sequence!E27">
      <xdr:nvSpPr>
        <xdr:cNvPr id="23" name="Rectangle 22">
          <a:extLst>
            <a:ext uri="{FF2B5EF4-FFF2-40B4-BE49-F238E27FC236}">
              <a16:creationId xmlns:a16="http://schemas.microsoft.com/office/drawing/2014/main" id="{8A7C6EF6-E452-4670-B257-33176D930F16}"/>
            </a:ext>
          </a:extLst>
        </xdr:cNvPr>
        <xdr:cNvSpPr/>
      </xdr:nvSpPr>
      <xdr:spPr>
        <a:xfrm>
          <a:off x="10223504" y="1312333"/>
          <a:ext cx="1246716" cy="524934"/>
        </a:xfrm>
        <a:prstGeom prst="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3BF969D-4454-46AF-94B3-16E3749E70BB}"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480485</xdr:colOff>
      <xdr:row>14</xdr:row>
      <xdr:rowOff>35983</xdr:rowOff>
    </xdr:from>
    <xdr:to>
      <xdr:col>21</xdr:col>
      <xdr:colOff>499534</xdr:colOff>
      <xdr:row>16</xdr:row>
      <xdr:rowOff>74084</xdr:rowOff>
    </xdr:to>
    <xdr:sp macro="" textlink="Sequence!E28">
      <xdr:nvSpPr>
        <xdr:cNvPr id="24" name="Rectangle 23">
          <a:extLst>
            <a:ext uri="{FF2B5EF4-FFF2-40B4-BE49-F238E27FC236}">
              <a16:creationId xmlns:a16="http://schemas.microsoft.com/office/drawing/2014/main" id="{81399C2B-F670-4DCB-8568-7A463B1D7807}"/>
            </a:ext>
          </a:extLst>
        </xdr:cNvPr>
        <xdr:cNvSpPr/>
      </xdr:nvSpPr>
      <xdr:spPr>
        <a:xfrm>
          <a:off x="10206568" y="2194983"/>
          <a:ext cx="1246716" cy="524934"/>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2790DB88-5553-4C36-80E7-436C342EDB4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82551</xdr:colOff>
      <xdr:row>14</xdr:row>
      <xdr:rowOff>40217</xdr:rowOff>
    </xdr:from>
    <xdr:to>
      <xdr:col>19</xdr:col>
      <xdr:colOff>101601</xdr:colOff>
      <xdr:row>16</xdr:row>
      <xdr:rowOff>78318</xdr:rowOff>
    </xdr:to>
    <xdr:sp macro="" textlink="Sequence!E29">
      <xdr:nvSpPr>
        <xdr:cNvPr id="25" name="Rectangle 24">
          <a:extLst>
            <a:ext uri="{FF2B5EF4-FFF2-40B4-BE49-F238E27FC236}">
              <a16:creationId xmlns:a16="http://schemas.microsoft.com/office/drawing/2014/main" id="{1EAFEBBB-5591-4601-8975-B80245A711E5}"/>
            </a:ext>
          </a:extLst>
        </xdr:cNvPr>
        <xdr:cNvSpPr/>
      </xdr:nvSpPr>
      <xdr:spPr>
        <a:xfrm>
          <a:off x="8580968" y="2199217"/>
          <a:ext cx="1246716" cy="524934"/>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6073B25D-5AEF-4E78-8A3B-F3535DA5CC44}"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86785</xdr:colOff>
      <xdr:row>17</xdr:row>
      <xdr:rowOff>213791</xdr:rowOff>
    </xdr:from>
    <xdr:to>
      <xdr:col>19</xdr:col>
      <xdr:colOff>105835</xdr:colOff>
      <xdr:row>20</xdr:row>
      <xdr:rowOff>8475</xdr:rowOff>
    </xdr:to>
    <xdr:sp macro="" textlink="Sequence!E30">
      <xdr:nvSpPr>
        <xdr:cNvPr id="26" name="Rectangle 25">
          <a:extLst>
            <a:ext uri="{FF2B5EF4-FFF2-40B4-BE49-F238E27FC236}">
              <a16:creationId xmlns:a16="http://schemas.microsoft.com/office/drawing/2014/main" id="{0E640A15-E934-43D7-A22C-9A7E735C76F4}"/>
            </a:ext>
          </a:extLst>
        </xdr:cNvPr>
        <xdr:cNvSpPr/>
      </xdr:nvSpPr>
      <xdr:spPr>
        <a:xfrm>
          <a:off x="8585202" y="3103041"/>
          <a:ext cx="1246716" cy="524934"/>
        </a:xfrm>
        <a:prstGeom prst="rect">
          <a:avLst/>
        </a:prstGeom>
        <a:solidFill>
          <a:schemeClr val="accent4">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40AB4618-1CDF-4740-B089-3F3AD7C9160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503767</xdr:colOff>
      <xdr:row>17</xdr:row>
      <xdr:rowOff>207433</xdr:rowOff>
    </xdr:from>
    <xdr:to>
      <xdr:col>21</xdr:col>
      <xdr:colOff>522816</xdr:colOff>
      <xdr:row>20</xdr:row>
      <xdr:rowOff>2117</xdr:rowOff>
    </xdr:to>
    <xdr:sp macro="" textlink="Sequence!E31">
      <xdr:nvSpPr>
        <xdr:cNvPr id="27" name="Rectangle 26">
          <a:extLst>
            <a:ext uri="{FF2B5EF4-FFF2-40B4-BE49-F238E27FC236}">
              <a16:creationId xmlns:a16="http://schemas.microsoft.com/office/drawing/2014/main" id="{C73D6917-0B0B-4B73-822B-A62C2BABAD7C}"/>
            </a:ext>
          </a:extLst>
        </xdr:cNvPr>
        <xdr:cNvSpPr/>
      </xdr:nvSpPr>
      <xdr:spPr>
        <a:xfrm>
          <a:off x="10229850" y="3096683"/>
          <a:ext cx="1246716" cy="524934"/>
        </a:xfrm>
        <a:prstGeom prst="rect">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253E596-1800-4C89-A8BD-595C8778156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465669</xdr:colOff>
      <xdr:row>21</xdr:row>
      <xdr:rowOff>158749</xdr:rowOff>
    </xdr:from>
    <xdr:to>
      <xdr:col>21</xdr:col>
      <xdr:colOff>484718</xdr:colOff>
      <xdr:row>24</xdr:row>
      <xdr:rowOff>48683</xdr:rowOff>
    </xdr:to>
    <xdr:sp macro="" textlink="Sequence!E32">
      <xdr:nvSpPr>
        <xdr:cNvPr id="28" name="Rectangle 27">
          <a:extLst>
            <a:ext uri="{FF2B5EF4-FFF2-40B4-BE49-F238E27FC236}">
              <a16:creationId xmlns:a16="http://schemas.microsoft.com/office/drawing/2014/main" id="{5AD83100-00CD-41AF-B3D8-881157DEC056}"/>
            </a:ext>
          </a:extLst>
        </xdr:cNvPr>
        <xdr:cNvSpPr/>
      </xdr:nvSpPr>
      <xdr:spPr>
        <a:xfrm>
          <a:off x="10191752" y="4021666"/>
          <a:ext cx="1246716" cy="524934"/>
        </a:xfrm>
        <a:prstGeom prst="rect">
          <a:avLst/>
        </a:prstGeom>
        <a:solidFill>
          <a:schemeClr val="accent2">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8F1FAF60-2A87-42AD-A067-B0C84F7140C7}"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88901</xdr:colOff>
      <xdr:row>21</xdr:row>
      <xdr:rowOff>162995</xdr:rowOff>
    </xdr:from>
    <xdr:to>
      <xdr:col>19</xdr:col>
      <xdr:colOff>107951</xdr:colOff>
      <xdr:row>24</xdr:row>
      <xdr:rowOff>52929</xdr:rowOff>
    </xdr:to>
    <xdr:sp macro="" textlink="Sequence!E33">
      <xdr:nvSpPr>
        <xdr:cNvPr id="29" name="Rectangle 28">
          <a:extLst>
            <a:ext uri="{FF2B5EF4-FFF2-40B4-BE49-F238E27FC236}">
              <a16:creationId xmlns:a16="http://schemas.microsoft.com/office/drawing/2014/main" id="{E2200CBA-2A9E-4F8E-8D8C-E8E5DA8B55DA}"/>
            </a:ext>
          </a:extLst>
        </xdr:cNvPr>
        <xdr:cNvSpPr/>
      </xdr:nvSpPr>
      <xdr:spPr>
        <a:xfrm>
          <a:off x="8587318" y="4025912"/>
          <a:ext cx="1246716" cy="524934"/>
        </a:xfrm>
        <a:prstGeom prst="rect">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F1EBE19D-0353-4003-B5F6-D2CEDC7C80F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17</xdr:col>
      <xdr:colOff>93133</xdr:colOff>
      <xdr:row>25</xdr:row>
      <xdr:rowOff>198965</xdr:rowOff>
    </xdr:from>
    <xdr:to>
      <xdr:col>19</xdr:col>
      <xdr:colOff>112183</xdr:colOff>
      <xdr:row>28</xdr:row>
      <xdr:rowOff>25399</xdr:rowOff>
    </xdr:to>
    <xdr:sp macro="" textlink="Sequence!E34">
      <xdr:nvSpPr>
        <xdr:cNvPr id="30" name="Rectangle 29">
          <a:extLst>
            <a:ext uri="{FF2B5EF4-FFF2-40B4-BE49-F238E27FC236}">
              <a16:creationId xmlns:a16="http://schemas.microsoft.com/office/drawing/2014/main" id="{78C2A179-C369-4F85-B088-7523752F0BAA}"/>
            </a:ext>
          </a:extLst>
        </xdr:cNvPr>
        <xdr:cNvSpPr/>
      </xdr:nvSpPr>
      <xdr:spPr>
        <a:xfrm>
          <a:off x="8591550" y="4929715"/>
          <a:ext cx="1246716" cy="524934"/>
        </a:xfrm>
        <a:prstGeom prst="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9C79BF9-F287-4E59-B62F-D7711E800B55}"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478368</xdr:colOff>
      <xdr:row>25</xdr:row>
      <xdr:rowOff>192617</xdr:rowOff>
    </xdr:from>
    <xdr:to>
      <xdr:col>21</xdr:col>
      <xdr:colOff>497417</xdr:colOff>
      <xdr:row>28</xdr:row>
      <xdr:rowOff>19051</xdr:rowOff>
    </xdr:to>
    <xdr:sp macro="" textlink="Sequence!E35">
      <xdr:nvSpPr>
        <xdr:cNvPr id="31" name="Rectangle 30">
          <a:extLst>
            <a:ext uri="{FF2B5EF4-FFF2-40B4-BE49-F238E27FC236}">
              <a16:creationId xmlns:a16="http://schemas.microsoft.com/office/drawing/2014/main" id="{C4D21A9C-7002-4D84-B3A0-D82DBF17825C}"/>
            </a:ext>
          </a:extLst>
        </xdr:cNvPr>
        <xdr:cNvSpPr/>
      </xdr:nvSpPr>
      <xdr:spPr>
        <a:xfrm>
          <a:off x="10204451" y="4923367"/>
          <a:ext cx="1246716" cy="524934"/>
        </a:xfrm>
        <a:prstGeom prst="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4D8DF41-7767-44FF-94D2-E4F8A95F0E9C}"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19</xdr:col>
      <xdr:colOff>127000</xdr:colOff>
      <xdr:row>11</xdr:row>
      <xdr:rowOff>146050</xdr:rowOff>
    </xdr:from>
    <xdr:to>
      <xdr:col>19</xdr:col>
      <xdr:colOff>497421</xdr:colOff>
      <xdr:row>11</xdr:row>
      <xdr:rowOff>158750</xdr:rowOff>
    </xdr:to>
    <xdr:cxnSp macro="">
      <xdr:nvCxnSpPr>
        <xdr:cNvPr id="33" name="Straight Arrow Connector 32">
          <a:extLst>
            <a:ext uri="{FF2B5EF4-FFF2-40B4-BE49-F238E27FC236}">
              <a16:creationId xmlns:a16="http://schemas.microsoft.com/office/drawing/2014/main" id="{40914082-DD97-420E-A74B-105BF737DEA4}"/>
            </a:ext>
          </a:extLst>
        </xdr:cNvPr>
        <xdr:cNvCxnSpPr>
          <a:endCxn id="23" idx="1"/>
        </xdr:cNvCxnSpPr>
      </xdr:nvCxnSpPr>
      <xdr:spPr>
        <a:xfrm flipV="1">
          <a:off x="9853083" y="1574800"/>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137584</xdr:colOff>
      <xdr:row>19</xdr:row>
      <xdr:rowOff>0</xdr:rowOff>
    </xdr:from>
    <xdr:to>
      <xdr:col>19</xdr:col>
      <xdr:colOff>508005</xdr:colOff>
      <xdr:row>19</xdr:row>
      <xdr:rowOff>12700</xdr:rowOff>
    </xdr:to>
    <xdr:cxnSp macro="">
      <xdr:nvCxnSpPr>
        <xdr:cNvPr id="35" name="Straight Arrow Connector 34">
          <a:extLst>
            <a:ext uri="{FF2B5EF4-FFF2-40B4-BE49-F238E27FC236}">
              <a16:creationId xmlns:a16="http://schemas.microsoft.com/office/drawing/2014/main" id="{81CFC164-EA75-4346-9A85-25C6E91F9A10}"/>
            </a:ext>
          </a:extLst>
        </xdr:cNvPr>
        <xdr:cNvCxnSpPr/>
      </xdr:nvCxnSpPr>
      <xdr:spPr>
        <a:xfrm flipV="1">
          <a:off x="9863667" y="3376083"/>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120650</xdr:colOff>
      <xdr:row>26</xdr:row>
      <xdr:rowOff>215900</xdr:rowOff>
    </xdr:from>
    <xdr:to>
      <xdr:col>19</xdr:col>
      <xdr:colOff>491071</xdr:colOff>
      <xdr:row>26</xdr:row>
      <xdr:rowOff>228600</xdr:rowOff>
    </xdr:to>
    <xdr:cxnSp macro="">
      <xdr:nvCxnSpPr>
        <xdr:cNvPr id="36" name="Straight Arrow Connector 35">
          <a:extLst>
            <a:ext uri="{FF2B5EF4-FFF2-40B4-BE49-F238E27FC236}">
              <a16:creationId xmlns:a16="http://schemas.microsoft.com/office/drawing/2014/main" id="{8C4831E9-2C84-45E6-B7B5-434E04A9F627}"/>
            </a:ext>
          </a:extLst>
        </xdr:cNvPr>
        <xdr:cNvCxnSpPr/>
      </xdr:nvCxnSpPr>
      <xdr:spPr>
        <a:xfrm flipV="1">
          <a:off x="9846733" y="5179483"/>
          <a:ext cx="370421" cy="127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110072</xdr:colOff>
      <xdr:row>15</xdr:row>
      <xdr:rowOff>42333</xdr:rowOff>
    </xdr:from>
    <xdr:to>
      <xdr:col>19</xdr:col>
      <xdr:colOff>486834</xdr:colOff>
      <xdr:row>15</xdr:row>
      <xdr:rowOff>78316</xdr:rowOff>
    </xdr:to>
    <xdr:cxnSp macro="">
      <xdr:nvCxnSpPr>
        <xdr:cNvPr id="51" name="Straight Arrow Connector 50">
          <a:extLst>
            <a:ext uri="{FF2B5EF4-FFF2-40B4-BE49-F238E27FC236}">
              <a16:creationId xmlns:a16="http://schemas.microsoft.com/office/drawing/2014/main" id="{13A0E9EA-C0BE-49B3-87CC-92BEBD3854F4}"/>
            </a:ext>
          </a:extLst>
        </xdr:cNvPr>
        <xdr:cNvCxnSpPr/>
      </xdr:nvCxnSpPr>
      <xdr:spPr>
        <a:xfrm flipH="1">
          <a:off x="9836155" y="2444750"/>
          <a:ext cx="376762" cy="359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95250</xdr:colOff>
      <xdr:row>22</xdr:row>
      <xdr:rowOff>127000</xdr:rowOff>
    </xdr:from>
    <xdr:to>
      <xdr:col>19</xdr:col>
      <xdr:colOff>472012</xdr:colOff>
      <xdr:row>22</xdr:row>
      <xdr:rowOff>162983</xdr:rowOff>
    </xdr:to>
    <xdr:cxnSp macro="">
      <xdr:nvCxnSpPr>
        <xdr:cNvPr id="53" name="Straight Arrow Connector 52">
          <a:extLst>
            <a:ext uri="{FF2B5EF4-FFF2-40B4-BE49-F238E27FC236}">
              <a16:creationId xmlns:a16="http://schemas.microsoft.com/office/drawing/2014/main" id="{D2D07B0D-0D1F-4BF6-89A3-5B67CC87B840}"/>
            </a:ext>
          </a:extLst>
        </xdr:cNvPr>
        <xdr:cNvCxnSpPr/>
      </xdr:nvCxnSpPr>
      <xdr:spPr>
        <a:xfrm flipH="1">
          <a:off x="9821333" y="4233333"/>
          <a:ext cx="376762" cy="3598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58933</xdr:colOff>
      <xdr:row>10</xdr:row>
      <xdr:rowOff>46875</xdr:rowOff>
    </xdr:from>
    <xdr:to>
      <xdr:col>25</xdr:col>
      <xdr:colOff>334444</xdr:colOff>
      <xdr:row>13</xdr:row>
      <xdr:rowOff>203813</xdr:rowOff>
    </xdr:to>
    <xdr:sp macro="" textlink="Sequence!F26">
      <xdr:nvSpPr>
        <xdr:cNvPr id="54" name="Oval 53">
          <a:extLst>
            <a:ext uri="{FF2B5EF4-FFF2-40B4-BE49-F238E27FC236}">
              <a16:creationId xmlns:a16="http://schemas.microsoft.com/office/drawing/2014/main" id="{6AA7676E-145F-41FB-95AD-FAD289286ED5}"/>
            </a:ext>
          </a:extLst>
        </xdr:cNvPr>
        <xdr:cNvSpPr/>
      </xdr:nvSpPr>
      <xdr:spPr>
        <a:xfrm rot="21443057">
          <a:off x="11753516" y="1232208"/>
          <a:ext cx="1503178" cy="887188"/>
        </a:xfrm>
        <a:prstGeom prst="ellipse">
          <a:avLst/>
        </a:prstGeom>
        <a:solidFill>
          <a:schemeClr val="accent5">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1934452-14EA-4280-B2DD-4C1DD8318FBF}"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24</xdr:col>
      <xdr:colOff>396247</xdr:colOff>
      <xdr:row>13</xdr:row>
      <xdr:rowOff>136936</xdr:rowOff>
    </xdr:from>
    <xdr:to>
      <xdr:col>27</xdr:col>
      <xdr:colOff>775</xdr:colOff>
      <xdr:row>17</xdr:row>
      <xdr:rowOff>50457</xdr:rowOff>
    </xdr:to>
    <xdr:sp macro="" textlink="Sequence!F27">
      <xdr:nvSpPr>
        <xdr:cNvPr id="55" name="Oval 54">
          <a:extLst>
            <a:ext uri="{FF2B5EF4-FFF2-40B4-BE49-F238E27FC236}">
              <a16:creationId xmlns:a16="http://schemas.microsoft.com/office/drawing/2014/main" id="{89DEB63D-0B92-461A-A44F-95DA676E2BD2}"/>
            </a:ext>
          </a:extLst>
        </xdr:cNvPr>
        <xdr:cNvSpPr/>
      </xdr:nvSpPr>
      <xdr:spPr>
        <a:xfrm rot="159583">
          <a:off x="12704664" y="2052519"/>
          <a:ext cx="1446028" cy="887188"/>
        </a:xfrm>
        <a:prstGeom prst="ellipse">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03065F46-8349-44EF-A4EF-E40CABA1F0C2}"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23</xdr:col>
      <xdr:colOff>37250</xdr:colOff>
      <xdr:row>16</xdr:row>
      <xdr:rowOff>194574</xdr:rowOff>
    </xdr:from>
    <xdr:to>
      <xdr:col>25</xdr:col>
      <xdr:colOff>312761</xdr:colOff>
      <xdr:row>20</xdr:row>
      <xdr:rowOff>108095</xdr:rowOff>
    </xdr:to>
    <xdr:sp macro="" textlink="Sequence!F28">
      <xdr:nvSpPr>
        <xdr:cNvPr id="56" name="Oval 55">
          <a:extLst>
            <a:ext uri="{FF2B5EF4-FFF2-40B4-BE49-F238E27FC236}">
              <a16:creationId xmlns:a16="http://schemas.microsoft.com/office/drawing/2014/main" id="{437062DA-1368-45D1-AF5B-36A91CB7467E}"/>
            </a:ext>
          </a:extLst>
        </xdr:cNvPr>
        <xdr:cNvSpPr/>
      </xdr:nvSpPr>
      <xdr:spPr>
        <a:xfrm rot="21326971">
          <a:off x="11731833" y="2840407"/>
          <a:ext cx="1503178" cy="887188"/>
        </a:xfrm>
        <a:prstGeom prst="ellipse">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7AFD9D50-3C0E-46FB-AD85-A9DB1274F146}"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24</xdr:col>
      <xdr:colOff>371402</xdr:colOff>
      <xdr:row>20</xdr:row>
      <xdr:rowOff>119838</xdr:rowOff>
    </xdr:from>
    <xdr:to>
      <xdr:col>26</xdr:col>
      <xdr:colOff>513564</xdr:colOff>
      <xdr:row>24</xdr:row>
      <xdr:rowOff>128609</xdr:rowOff>
    </xdr:to>
    <xdr:sp macro="" textlink="Sequence!F29">
      <xdr:nvSpPr>
        <xdr:cNvPr id="57" name="Oval 56">
          <a:extLst>
            <a:ext uri="{FF2B5EF4-FFF2-40B4-BE49-F238E27FC236}">
              <a16:creationId xmlns:a16="http://schemas.microsoft.com/office/drawing/2014/main" id="{0763AC09-B2AA-4136-9362-535EAF6A04AB}"/>
            </a:ext>
          </a:extLst>
        </xdr:cNvPr>
        <xdr:cNvSpPr/>
      </xdr:nvSpPr>
      <xdr:spPr>
        <a:xfrm>
          <a:off x="12679819" y="3739338"/>
          <a:ext cx="1369828" cy="887188"/>
        </a:xfrm>
        <a:prstGeom prst="ellipse">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D7A8160-B9C3-4AE6-9F21-79A2C559D849}" type="TxLink">
            <a:rPr lang="en-US" sz="1200" b="0" i="0" u="none" strike="noStrike">
              <a:solidFill>
                <a:srgbClr val="000000"/>
              </a:solidFill>
              <a:latin typeface="Calibri"/>
              <a:cs typeface="Calibri"/>
            </a:rPr>
            <a:pPr algn="ctr"/>
            <a:t>???</a:t>
          </a:fld>
          <a:endParaRPr lang="en-AU" sz="1100" b="0" i="0"/>
        </a:p>
      </xdr:txBody>
    </xdr:sp>
    <xdr:clientData/>
  </xdr:twoCellAnchor>
  <xdr:twoCellAnchor>
    <xdr:from>
      <xdr:col>23</xdr:col>
      <xdr:colOff>97158</xdr:colOff>
      <xdr:row>24</xdr:row>
      <xdr:rowOff>172509</xdr:rowOff>
    </xdr:from>
    <xdr:to>
      <xdr:col>25</xdr:col>
      <xdr:colOff>372669</xdr:colOff>
      <xdr:row>28</xdr:row>
      <xdr:rowOff>128364</xdr:rowOff>
    </xdr:to>
    <xdr:sp macro="" textlink="Sequence!F30">
      <xdr:nvSpPr>
        <xdr:cNvPr id="58" name="Oval 57">
          <a:extLst>
            <a:ext uri="{FF2B5EF4-FFF2-40B4-BE49-F238E27FC236}">
              <a16:creationId xmlns:a16="http://schemas.microsoft.com/office/drawing/2014/main" id="{946D5158-3E43-4DC9-AE7E-21755836374F}"/>
            </a:ext>
          </a:extLst>
        </xdr:cNvPr>
        <xdr:cNvSpPr/>
      </xdr:nvSpPr>
      <xdr:spPr>
        <a:xfrm rot="21356609">
          <a:off x="11791741" y="4670426"/>
          <a:ext cx="1503178" cy="887188"/>
        </a:xfrm>
        <a:prstGeom prst="ellipse">
          <a:avLst/>
        </a:prstGeom>
        <a:solidFill>
          <a:schemeClr val="accent2">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5D253EB1-6312-4BB4-ADD3-3BAFEAD2FE75}" type="TxLink">
            <a:rPr lang="en-US" sz="1200" b="0" i="0" u="none" strike="noStrike">
              <a:solidFill>
                <a:srgbClr val="000000"/>
              </a:solidFill>
              <a:latin typeface="Calibri"/>
              <a:cs typeface="Calibri"/>
            </a:rPr>
            <a:pPr algn="ctr"/>
            <a:t>???</a:t>
          </a:fld>
          <a:endParaRPr lang="en-AU" sz="1100" b="0" i="0"/>
        </a:p>
      </xdr:txBody>
    </xdr:sp>
    <xdr:clientData/>
  </xdr:twoCellAnchor>
  <xdr:twoCellAnchor editAs="oneCell">
    <xdr:from>
      <xdr:col>7</xdr:col>
      <xdr:colOff>228600</xdr:colOff>
      <xdr:row>4</xdr:row>
      <xdr:rowOff>85725</xdr:rowOff>
    </xdr:from>
    <xdr:to>
      <xdr:col>8</xdr:col>
      <xdr:colOff>533399</xdr:colOff>
      <xdr:row>6</xdr:row>
      <xdr:rowOff>92075</xdr:rowOff>
    </xdr:to>
    <xdr:pic>
      <xdr:nvPicPr>
        <xdr:cNvPr id="89" name="Graphic 88" descr="Head with gears">
          <a:extLst>
            <a:ext uri="{FF2B5EF4-FFF2-40B4-BE49-F238E27FC236}">
              <a16:creationId xmlns:a16="http://schemas.microsoft.com/office/drawing/2014/main" id="{7AF24560-65BA-4D03-9641-6AC6F04F46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524250" y="409575"/>
          <a:ext cx="914400" cy="914400"/>
        </a:xfrm>
        <a:prstGeom prst="rect">
          <a:avLst/>
        </a:prstGeom>
      </xdr:spPr>
    </xdr:pic>
    <xdr:clientData/>
  </xdr:twoCellAnchor>
  <xdr:twoCellAnchor editAs="oneCell">
    <xdr:from>
      <xdr:col>14</xdr:col>
      <xdr:colOff>38100</xdr:colOff>
      <xdr:row>4</xdr:row>
      <xdr:rowOff>85725</xdr:rowOff>
    </xdr:from>
    <xdr:to>
      <xdr:col>15</xdr:col>
      <xdr:colOff>342899</xdr:colOff>
      <xdr:row>6</xdr:row>
      <xdr:rowOff>92075</xdr:rowOff>
    </xdr:to>
    <xdr:pic>
      <xdr:nvPicPr>
        <xdr:cNvPr id="90" name="Graphic 89" descr="Questions">
          <a:extLst>
            <a:ext uri="{FF2B5EF4-FFF2-40B4-BE49-F238E27FC236}">
              <a16:creationId xmlns:a16="http://schemas.microsoft.com/office/drawing/2014/main" id="{20290C0F-323C-41E0-98C9-B4EA4EC478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115175" y="409575"/>
          <a:ext cx="914400" cy="914400"/>
        </a:xfrm>
        <a:prstGeom prst="rect">
          <a:avLst/>
        </a:prstGeom>
      </xdr:spPr>
    </xdr:pic>
    <xdr:clientData/>
  </xdr:twoCellAnchor>
  <xdr:twoCellAnchor editAs="oneCell">
    <xdr:from>
      <xdr:col>12</xdr:col>
      <xdr:colOff>219075</xdr:colOff>
      <xdr:row>4</xdr:row>
      <xdr:rowOff>104775</xdr:rowOff>
    </xdr:from>
    <xdr:to>
      <xdr:col>13</xdr:col>
      <xdr:colOff>523875</xdr:colOff>
      <xdr:row>6</xdr:row>
      <xdr:rowOff>111125</xdr:rowOff>
    </xdr:to>
    <xdr:pic>
      <xdr:nvPicPr>
        <xdr:cNvPr id="91" name="Graphic 90" descr="Lightbulb and gear">
          <a:extLst>
            <a:ext uri="{FF2B5EF4-FFF2-40B4-BE49-F238E27FC236}">
              <a16:creationId xmlns:a16="http://schemas.microsoft.com/office/drawing/2014/main" id="{4C1F88DD-757B-42A3-AEE7-BAD47D26031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076950" y="428625"/>
          <a:ext cx="914400" cy="914400"/>
        </a:xfrm>
        <a:prstGeom prst="rect">
          <a:avLst/>
        </a:prstGeom>
      </xdr:spPr>
    </xdr:pic>
    <xdr:clientData/>
  </xdr:twoCellAnchor>
  <xdr:twoCellAnchor editAs="oneCell">
    <xdr:from>
      <xdr:col>17</xdr:col>
      <xdr:colOff>371475</xdr:colOff>
      <xdr:row>4</xdr:row>
      <xdr:rowOff>57150</xdr:rowOff>
    </xdr:from>
    <xdr:to>
      <xdr:col>19</xdr:col>
      <xdr:colOff>66674</xdr:colOff>
      <xdr:row>6</xdr:row>
      <xdr:rowOff>63500</xdr:rowOff>
    </xdr:to>
    <xdr:pic>
      <xdr:nvPicPr>
        <xdr:cNvPr id="92" name="Graphic 91" descr="Group brainstorm">
          <a:extLst>
            <a:ext uri="{FF2B5EF4-FFF2-40B4-BE49-F238E27FC236}">
              <a16:creationId xmlns:a16="http://schemas.microsoft.com/office/drawing/2014/main" id="{8D6EBCE9-379C-4975-ADED-932FFFB4E77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801100" y="381000"/>
          <a:ext cx="914400" cy="914400"/>
        </a:xfrm>
        <a:prstGeom prst="rect">
          <a:avLst/>
        </a:prstGeom>
      </xdr:spPr>
    </xdr:pic>
    <xdr:clientData/>
  </xdr:twoCellAnchor>
  <xdr:twoCellAnchor editAs="oneCell">
    <xdr:from>
      <xdr:col>19</xdr:col>
      <xdr:colOff>504825</xdr:colOff>
      <xdr:row>4</xdr:row>
      <xdr:rowOff>114300</xdr:rowOff>
    </xdr:from>
    <xdr:to>
      <xdr:col>21</xdr:col>
      <xdr:colOff>200025</xdr:colOff>
      <xdr:row>6</xdr:row>
      <xdr:rowOff>120650</xdr:rowOff>
    </xdr:to>
    <xdr:pic>
      <xdr:nvPicPr>
        <xdr:cNvPr id="93" name="Graphic 92" descr="Sign Language">
          <a:extLst>
            <a:ext uri="{FF2B5EF4-FFF2-40B4-BE49-F238E27FC236}">
              <a16:creationId xmlns:a16="http://schemas.microsoft.com/office/drawing/2014/main" id="{EACFAABA-E73E-4205-842B-98CC4CC743D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0153650" y="438150"/>
          <a:ext cx="914400" cy="914400"/>
        </a:xfrm>
        <a:prstGeom prst="rect">
          <a:avLst/>
        </a:prstGeom>
      </xdr:spPr>
    </xdr:pic>
    <xdr:clientData/>
  </xdr:twoCellAnchor>
  <xdr:twoCellAnchor editAs="oneCell">
    <xdr:from>
      <xdr:col>9</xdr:col>
      <xdr:colOff>47625</xdr:colOff>
      <xdr:row>4</xdr:row>
      <xdr:rowOff>66675</xdr:rowOff>
    </xdr:from>
    <xdr:to>
      <xdr:col>10</xdr:col>
      <xdr:colOff>352426</xdr:colOff>
      <xdr:row>6</xdr:row>
      <xdr:rowOff>73025</xdr:rowOff>
    </xdr:to>
    <xdr:pic>
      <xdr:nvPicPr>
        <xdr:cNvPr id="94" name="Graphic 93" descr="Map with pin">
          <a:extLst>
            <a:ext uri="{FF2B5EF4-FFF2-40B4-BE49-F238E27FC236}">
              <a16:creationId xmlns:a16="http://schemas.microsoft.com/office/drawing/2014/main" id="{6A7E2958-23F3-41D8-873A-C536E83B6FF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4562475" y="390525"/>
          <a:ext cx="914400" cy="914400"/>
        </a:xfrm>
        <a:prstGeom prst="rect">
          <a:avLst/>
        </a:prstGeom>
      </xdr:spPr>
    </xdr:pic>
    <xdr:clientData/>
  </xdr:twoCellAnchor>
  <xdr:twoCellAnchor editAs="oneCell">
    <xdr:from>
      <xdr:col>22</xdr:col>
      <xdr:colOff>114300</xdr:colOff>
      <xdr:row>4</xdr:row>
      <xdr:rowOff>104775</xdr:rowOff>
    </xdr:from>
    <xdr:to>
      <xdr:col>24</xdr:col>
      <xdr:colOff>295276</xdr:colOff>
      <xdr:row>6</xdr:row>
      <xdr:rowOff>111125</xdr:rowOff>
    </xdr:to>
    <xdr:pic>
      <xdr:nvPicPr>
        <xdr:cNvPr id="95" name="Graphic 94" descr="Smiling face with no fill">
          <a:extLst>
            <a:ext uri="{FF2B5EF4-FFF2-40B4-BE49-F238E27FC236}">
              <a16:creationId xmlns:a16="http://schemas.microsoft.com/office/drawing/2014/main" id="{C072F267-6CD9-412F-AA20-844C5816AAD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11591925" y="428625"/>
          <a:ext cx="914400" cy="914400"/>
        </a:xfrm>
        <a:prstGeom prst="rect">
          <a:avLst/>
        </a:prstGeom>
      </xdr:spPr>
    </xdr:pic>
    <xdr:clientData/>
  </xdr:twoCellAnchor>
  <xdr:twoCellAnchor editAs="oneCell">
    <xdr:from>
      <xdr:col>24</xdr:col>
      <xdr:colOff>140475</xdr:colOff>
      <xdr:row>4</xdr:row>
      <xdr:rowOff>121425</xdr:rowOff>
    </xdr:from>
    <xdr:to>
      <xdr:col>25</xdr:col>
      <xdr:colOff>445274</xdr:colOff>
      <xdr:row>6</xdr:row>
      <xdr:rowOff>127775</xdr:rowOff>
    </xdr:to>
    <xdr:pic>
      <xdr:nvPicPr>
        <xdr:cNvPr id="96" name="Graphic 95" descr="Neutral face with no fill">
          <a:extLst>
            <a:ext uri="{FF2B5EF4-FFF2-40B4-BE49-F238E27FC236}">
              <a16:creationId xmlns:a16="http://schemas.microsoft.com/office/drawing/2014/main" id="{6DD751F9-CF70-415A-B905-D731C7894D74}"/>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2351525" y="445275"/>
          <a:ext cx="914400" cy="914400"/>
        </a:xfrm>
        <a:prstGeom prst="rect">
          <a:avLst/>
        </a:prstGeom>
      </xdr:spPr>
    </xdr:pic>
    <xdr:clientData/>
  </xdr:twoCellAnchor>
  <xdr:twoCellAnchor editAs="oneCell">
    <xdr:from>
      <xdr:col>25</xdr:col>
      <xdr:colOff>319050</xdr:colOff>
      <xdr:row>4</xdr:row>
      <xdr:rowOff>109500</xdr:rowOff>
    </xdr:from>
    <xdr:to>
      <xdr:col>27</xdr:col>
      <xdr:colOff>14251</xdr:colOff>
      <xdr:row>6</xdr:row>
      <xdr:rowOff>115850</xdr:rowOff>
    </xdr:to>
    <xdr:pic>
      <xdr:nvPicPr>
        <xdr:cNvPr id="97" name="Graphic 96" descr="Sad face with no fill">
          <a:extLst>
            <a:ext uri="{FF2B5EF4-FFF2-40B4-BE49-F238E27FC236}">
              <a16:creationId xmlns:a16="http://schemas.microsoft.com/office/drawing/2014/main" id="{3DF12602-AF36-435F-B744-1C5F736BB9A4}"/>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3139700" y="433350"/>
          <a:ext cx="9144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youtu.be/L04WuGIXUiY" TargetMode="External"/><Relationship Id="rId1" Type="http://schemas.openxmlformats.org/officeDocument/2006/relationships/hyperlink" Target="https://www.marketingstudyguide.com/free-customer-journey-map-templat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1:O156"/>
  <sheetViews>
    <sheetView showGridLines="0" tabSelected="1" topLeftCell="B1" zoomScaleNormal="100" workbookViewId="0">
      <selection activeCell="C2" sqref="C2:O2"/>
    </sheetView>
  </sheetViews>
  <sheetFormatPr defaultColWidth="8.85546875" defaultRowHeight="15" x14ac:dyDescent="0.25"/>
  <cols>
    <col min="1" max="2" width="8.85546875" style="1"/>
    <col min="3" max="15" width="10.28515625" style="1" customWidth="1"/>
    <col min="16" max="16384" width="8.85546875" style="1"/>
  </cols>
  <sheetData>
    <row r="1" spans="3:15" ht="15.75" thickBot="1" x14ac:dyDescent="0.3"/>
    <row r="2" spans="3:15" ht="32.25" thickBot="1" x14ac:dyDescent="0.3">
      <c r="C2" s="152" t="s">
        <v>5</v>
      </c>
      <c r="D2" s="153"/>
      <c r="E2" s="153"/>
      <c r="F2" s="153"/>
      <c r="G2" s="153"/>
      <c r="H2" s="153"/>
      <c r="I2" s="153"/>
      <c r="J2" s="153"/>
      <c r="K2" s="153"/>
      <c r="L2" s="153"/>
      <c r="M2" s="153"/>
      <c r="N2" s="153"/>
      <c r="O2" s="154"/>
    </row>
    <row r="3" spans="3:15" ht="15.75" thickBot="1" x14ac:dyDescent="0.3">
      <c r="C3" s="2"/>
      <c r="D3" s="3"/>
      <c r="E3" s="3"/>
      <c r="F3" s="3"/>
      <c r="G3" s="3"/>
      <c r="H3" s="3"/>
      <c r="I3" s="3"/>
      <c r="J3" s="3"/>
      <c r="K3" s="3"/>
      <c r="L3" s="3"/>
      <c r="M3" s="3"/>
      <c r="N3" s="3"/>
      <c r="O3" s="4"/>
    </row>
    <row r="4" spans="3:15" ht="19.5" thickBot="1" x14ac:dyDescent="0.3">
      <c r="C4" s="155" t="s">
        <v>185</v>
      </c>
      <c r="D4" s="156"/>
      <c r="E4" s="156"/>
      <c r="F4" s="156"/>
      <c r="G4" s="156"/>
      <c r="H4" s="156"/>
      <c r="I4" s="156"/>
      <c r="J4" s="156"/>
      <c r="K4" s="156"/>
      <c r="L4" s="156"/>
      <c r="M4" s="156"/>
      <c r="N4" s="156"/>
      <c r="O4" s="157"/>
    </row>
    <row r="5" spans="3:15" ht="15.75" thickBot="1" x14ac:dyDescent="0.3">
      <c r="C5" s="2"/>
      <c r="D5" s="3"/>
      <c r="E5" s="3"/>
      <c r="F5" s="3"/>
      <c r="G5" s="3"/>
      <c r="H5" s="3"/>
      <c r="I5" s="3"/>
      <c r="J5" s="3"/>
      <c r="K5" s="3"/>
      <c r="L5" s="3"/>
      <c r="M5" s="3"/>
      <c r="N5" s="3"/>
      <c r="O5" s="4"/>
    </row>
    <row r="6" spans="3:15" ht="21.75" thickBot="1" x14ac:dyDescent="0.4">
      <c r="C6" s="341" t="s">
        <v>3</v>
      </c>
      <c r="D6" s="342"/>
      <c r="E6" s="342"/>
      <c r="F6" s="342"/>
      <c r="G6" s="342"/>
      <c r="H6" s="342"/>
      <c r="I6" s="342"/>
      <c r="J6" s="342"/>
      <c r="K6" s="342"/>
      <c r="L6" s="343" t="s">
        <v>336</v>
      </c>
      <c r="M6" s="343"/>
      <c r="N6" s="343"/>
      <c r="O6" s="344"/>
    </row>
    <row r="7" spans="3:15" ht="15.75" thickBot="1" x14ac:dyDescent="0.3">
      <c r="C7" s="2"/>
      <c r="D7" s="3"/>
      <c r="E7" s="3"/>
      <c r="F7" s="3"/>
      <c r="G7" s="3"/>
      <c r="H7" s="3"/>
      <c r="I7" s="3"/>
      <c r="J7" s="3"/>
      <c r="K7" s="3"/>
      <c r="L7" s="3"/>
      <c r="M7" s="3"/>
      <c r="N7" s="3"/>
      <c r="O7" s="4"/>
    </row>
    <row r="8" spans="3:15" ht="19.5" thickBot="1" x14ac:dyDescent="0.3">
      <c r="C8" s="155" t="s">
        <v>2</v>
      </c>
      <c r="D8" s="156"/>
      <c r="E8" s="156"/>
      <c r="F8" s="156"/>
      <c r="G8" s="156"/>
      <c r="H8" s="156"/>
      <c r="I8" s="156"/>
      <c r="J8" s="156"/>
      <c r="K8" s="156"/>
      <c r="L8" s="156"/>
      <c r="M8" s="156"/>
      <c r="N8" s="156"/>
      <c r="O8" s="157"/>
    </row>
    <row r="9" spans="3:15" ht="15.75" thickBot="1" x14ac:dyDescent="0.3">
      <c r="C9" s="2"/>
      <c r="D9" s="3"/>
      <c r="E9" s="3"/>
      <c r="F9" s="3"/>
      <c r="G9" s="3"/>
      <c r="H9" s="3"/>
      <c r="I9" s="3"/>
      <c r="J9" s="3"/>
      <c r="K9" s="3"/>
      <c r="L9" s="3"/>
      <c r="M9" s="3"/>
      <c r="N9" s="3"/>
      <c r="O9" s="4"/>
    </row>
    <row r="10" spans="3:15" ht="19.5" customHeight="1" thickBot="1" x14ac:dyDescent="0.3">
      <c r="C10" s="161" t="s">
        <v>349</v>
      </c>
      <c r="D10" s="162"/>
      <c r="E10" s="162"/>
      <c r="F10" s="162"/>
      <c r="G10" s="162"/>
      <c r="H10" s="162"/>
      <c r="I10" s="162" t="s">
        <v>334</v>
      </c>
      <c r="J10" s="162"/>
      <c r="K10" s="162"/>
      <c r="L10" s="163" t="s">
        <v>335</v>
      </c>
      <c r="M10" s="163"/>
      <c r="N10" s="163"/>
      <c r="O10" s="164"/>
    </row>
    <row r="11" spans="3:15" ht="15.75" thickBot="1" x14ac:dyDescent="0.3">
      <c r="C11" s="2"/>
      <c r="D11" s="3"/>
      <c r="E11" s="3"/>
      <c r="F11" s="3"/>
      <c r="G11" s="3"/>
      <c r="H11" s="3"/>
      <c r="I11" s="3"/>
      <c r="J11" s="3"/>
      <c r="K11" s="3"/>
      <c r="L11" s="3"/>
      <c r="M11" s="3"/>
      <c r="N11" s="3"/>
      <c r="O11" s="4"/>
    </row>
    <row r="12" spans="3:15" ht="19.5" thickBot="1" x14ac:dyDescent="0.3">
      <c r="C12" s="158" t="s">
        <v>6</v>
      </c>
      <c r="D12" s="159"/>
      <c r="E12" s="159"/>
      <c r="F12" s="159"/>
      <c r="G12" s="159"/>
      <c r="H12" s="159"/>
      <c r="I12" s="159"/>
      <c r="J12" s="159"/>
      <c r="K12" s="159"/>
      <c r="L12" s="159"/>
      <c r="M12" s="159"/>
      <c r="N12" s="159"/>
      <c r="O12" s="160"/>
    </row>
    <row r="13" spans="3:15" ht="15.75" thickBot="1" x14ac:dyDescent="0.3">
      <c r="C13" s="3"/>
      <c r="D13" s="3"/>
      <c r="E13" s="3"/>
      <c r="F13" s="3"/>
      <c r="G13" s="3"/>
      <c r="H13" s="3"/>
      <c r="I13" s="3"/>
      <c r="J13" s="3"/>
      <c r="K13" s="3"/>
      <c r="L13" s="3"/>
      <c r="M13" s="3"/>
      <c r="N13" s="3"/>
      <c r="O13" s="3"/>
    </row>
    <row r="14" spans="3:15" ht="16.5" thickBot="1" x14ac:dyDescent="0.3">
      <c r="C14" s="149" t="s">
        <v>305</v>
      </c>
      <c r="D14" s="150"/>
      <c r="E14" s="150"/>
      <c r="F14" s="150"/>
      <c r="G14" s="150"/>
      <c r="H14" s="150"/>
      <c r="I14" s="150"/>
      <c r="J14" s="150"/>
      <c r="K14" s="150"/>
      <c r="L14" s="150"/>
      <c r="M14" s="150"/>
      <c r="N14" s="150"/>
      <c r="O14" s="151"/>
    </row>
    <row r="15" spans="3:15" x14ac:dyDescent="0.25">
      <c r="C15" s="3"/>
      <c r="D15" s="3"/>
      <c r="E15" s="3"/>
      <c r="F15" s="3"/>
      <c r="G15" s="3"/>
      <c r="H15" s="3"/>
      <c r="I15" s="3"/>
      <c r="J15" s="3"/>
      <c r="K15" s="3"/>
      <c r="L15" s="3"/>
      <c r="M15" s="3"/>
      <c r="N15" s="3"/>
      <c r="O15" s="3"/>
    </row>
    <row r="16" spans="3:15" x14ac:dyDescent="0.25">
      <c r="C16" s="3"/>
      <c r="D16" s="3"/>
      <c r="E16" s="3"/>
      <c r="F16" s="3"/>
      <c r="G16" s="3"/>
      <c r="H16" s="3"/>
      <c r="I16" s="3"/>
      <c r="J16" s="3"/>
      <c r="K16" s="3"/>
      <c r="L16" s="3"/>
      <c r="M16" s="3"/>
      <c r="N16" s="3"/>
      <c r="O16" s="3"/>
    </row>
    <row r="17" spans="3:15" x14ac:dyDescent="0.25">
      <c r="C17" s="3"/>
      <c r="D17" s="3"/>
      <c r="E17" s="3"/>
      <c r="F17" s="3"/>
      <c r="G17" s="3"/>
      <c r="H17" s="3"/>
      <c r="I17" s="3"/>
      <c r="J17" s="3"/>
      <c r="K17" s="3"/>
      <c r="L17" s="3"/>
      <c r="M17" s="3"/>
      <c r="N17" s="3"/>
      <c r="O17" s="3"/>
    </row>
    <row r="18" spans="3:15" x14ac:dyDescent="0.25">
      <c r="C18" s="3"/>
      <c r="D18" s="3"/>
      <c r="E18" s="3"/>
      <c r="F18" s="3"/>
      <c r="G18" s="3"/>
      <c r="H18" s="3"/>
      <c r="I18" s="3"/>
      <c r="J18" s="3"/>
      <c r="K18" s="3"/>
      <c r="L18" s="3"/>
      <c r="M18" s="3"/>
      <c r="N18" s="3"/>
      <c r="O18" s="3"/>
    </row>
    <row r="19" spans="3:15" x14ac:dyDescent="0.25">
      <c r="C19" s="3"/>
      <c r="D19" s="3"/>
      <c r="E19" s="3"/>
      <c r="F19" s="3"/>
      <c r="G19" s="3"/>
      <c r="H19" s="3"/>
      <c r="I19" s="3"/>
      <c r="J19" s="3"/>
      <c r="K19" s="3"/>
      <c r="L19" s="3"/>
      <c r="M19" s="3"/>
      <c r="N19" s="3"/>
      <c r="O19" s="3"/>
    </row>
    <row r="20" spans="3:15" x14ac:dyDescent="0.25">
      <c r="C20" s="3"/>
      <c r="D20" s="3"/>
      <c r="E20" s="3"/>
      <c r="F20" s="3"/>
      <c r="G20" s="3"/>
      <c r="H20" s="3"/>
      <c r="I20" s="3"/>
      <c r="J20" s="3"/>
      <c r="K20" s="3"/>
      <c r="L20" s="3"/>
      <c r="M20" s="3"/>
      <c r="N20" s="3"/>
      <c r="O20" s="3"/>
    </row>
    <row r="21" spans="3:15" x14ac:dyDescent="0.25">
      <c r="C21" s="3"/>
      <c r="D21" s="3"/>
      <c r="E21" s="3"/>
      <c r="F21" s="3"/>
      <c r="G21" s="3"/>
      <c r="H21" s="3"/>
      <c r="I21" s="3"/>
      <c r="J21" s="3"/>
      <c r="K21" s="3"/>
      <c r="L21" s="3"/>
      <c r="M21" s="3"/>
      <c r="N21" s="3"/>
      <c r="O21" s="3"/>
    </row>
    <row r="22" spans="3:15" x14ac:dyDescent="0.25">
      <c r="C22" s="3"/>
      <c r="D22" s="3"/>
      <c r="E22" s="3"/>
      <c r="F22" s="3"/>
      <c r="G22" s="3"/>
      <c r="H22" s="3"/>
      <c r="I22" s="3"/>
      <c r="J22" s="3"/>
      <c r="K22" s="3"/>
      <c r="L22" s="3"/>
      <c r="M22" s="3"/>
      <c r="N22" s="3"/>
      <c r="O22" s="3"/>
    </row>
    <row r="23" spans="3:15" x14ac:dyDescent="0.25">
      <c r="C23" s="3"/>
      <c r="D23" s="3"/>
      <c r="E23" s="3"/>
      <c r="F23" s="3"/>
      <c r="G23" s="3"/>
      <c r="H23" s="3"/>
      <c r="I23" s="3"/>
      <c r="J23" s="3"/>
      <c r="K23" s="3"/>
      <c r="L23" s="3"/>
      <c r="M23" s="3"/>
      <c r="N23" s="3"/>
      <c r="O23" s="3"/>
    </row>
    <row r="24" spans="3:15" x14ac:dyDescent="0.25">
      <c r="C24" s="3"/>
      <c r="D24" s="3"/>
      <c r="E24" s="3"/>
      <c r="F24" s="3"/>
      <c r="G24" s="3"/>
      <c r="H24" s="3"/>
      <c r="I24" s="3"/>
      <c r="J24" s="3"/>
      <c r="K24" s="3"/>
      <c r="L24" s="3"/>
      <c r="M24" s="3"/>
      <c r="N24" s="3"/>
      <c r="O24" s="3"/>
    </row>
    <row r="25" spans="3:15" x14ac:dyDescent="0.25">
      <c r="C25" s="3"/>
      <c r="D25" s="3"/>
      <c r="E25" s="3"/>
      <c r="F25" s="3"/>
      <c r="G25" s="3"/>
      <c r="H25" s="3"/>
      <c r="I25" s="3"/>
      <c r="J25" s="3"/>
      <c r="K25" s="3"/>
      <c r="L25" s="3"/>
      <c r="M25" s="3"/>
      <c r="N25" s="3"/>
      <c r="O25" s="3"/>
    </row>
    <row r="26" spans="3:15" x14ac:dyDescent="0.25">
      <c r="C26" s="3"/>
      <c r="D26" s="3"/>
      <c r="E26" s="3"/>
      <c r="F26" s="3"/>
      <c r="G26" s="3"/>
      <c r="H26" s="3"/>
      <c r="I26" s="3"/>
      <c r="J26" s="3"/>
      <c r="K26" s="3"/>
      <c r="L26" s="3"/>
      <c r="M26" s="3"/>
      <c r="N26" s="3"/>
      <c r="O26" s="3"/>
    </row>
    <row r="27" spans="3:15" x14ac:dyDescent="0.25">
      <c r="C27" s="3"/>
      <c r="D27" s="3"/>
      <c r="E27" s="3"/>
      <c r="F27" s="3"/>
      <c r="G27" s="3"/>
      <c r="H27" s="3"/>
      <c r="I27" s="3"/>
      <c r="J27" s="3"/>
      <c r="K27" s="3"/>
      <c r="L27" s="3"/>
      <c r="M27" s="3"/>
      <c r="N27" s="3"/>
      <c r="O27" s="3"/>
    </row>
    <row r="28" spans="3:15" x14ac:dyDescent="0.25">
      <c r="C28" s="3"/>
      <c r="D28" s="3"/>
      <c r="E28" s="3"/>
      <c r="F28" s="3"/>
      <c r="G28" s="3"/>
      <c r="H28" s="3"/>
      <c r="I28" s="3"/>
      <c r="J28" s="3"/>
      <c r="K28" s="3"/>
      <c r="L28" s="3"/>
      <c r="M28" s="3"/>
      <c r="N28" s="3"/>
      <c r="O28" s="3"/>
    </row>
    <row r="29" spans="3:15" x14ac:dyDescent="0.25">
      <c r="C29" s="3"/>
      <c r="D29" s="3"/>
      <c r="E29" s="3"/>
      <c r="F29" s="3"/>
      <c r="G29" s="3"/>
      <c r="H29" s="3"/>
      <c r="I29" s="3"/>
      <c r="J29" s="3"/>
      <c r="K29" s="3"/>
      <c r="L29" s="3"/>
      <c r="M29" s="3"/>
      <c r="N29" s="3"/>
      <c r="O29" s="3"/>
    </row>
    <row r="30" spans="3:15" x14ac:dyDescent="0.25">
      <c r="C30" s="3"/>
      <c r="D30" s="3"/>
      <c r="E30" s="3"/>
      <c r="F30" s="3"/>
      <c r="G30" s="3"/>
      <c r="H30" s="3"/>
      <c r="I30" s="3"/>
      <c r="J30" s="3"/>
      <c r="K30" s="3"/>
      <c r="L30" s="3"/>
      <c r="M30" s="3"/>
      <c r="N30" s="3"/>
      <c r="O30" s="3"/>
    </row>
    <row r="31" spans="3:15" x14ac:dyDescent="0.25">
      <c r="C31" s="3"/>
      <c r="D31" s="3"/>
      <c r="E31" s="3"/>
      <c r="F31" s="3"/>
      <c r="G31" s="3"/>
      <c r="H31" s="3"/>
      <c r="I31" s="3"/>
      <c r="J31" s="3"/>
      <c r="K31" s="3"/>
      <c r="L31" s="3"/>
      <c r="M31" s="3"/>
      <c r="N31" s="3"/>
      <c r="O31" s="3"/>
    </row>
    <row r="32" spans="3:15" x14ac:dyDescent="0.25">
      <c r="C32" s="3"/>
      <c r="D32" s="3"/>
      <c r="E32" s="3"/>
      <c r="F32" s="3"/>
      <c r="G32" s="3"/>
      <c r="H32" s="3"/>
      <c r="I32" s="3"/>
      <c r="J32" s="3"/>
      <c r="K32" s="3"/>
      <c r="L32" s="3"/>
      <c r="M32" s="3"/>
      <c r="N32" s="3"/>
      <c r="O32" s="3"/>
    </row>
    <row r="33" spans="3:15" x14ac:dyDescent="0.25">
      <c r="C33" s="3"/>
      <c r="D33" s="3"/>
      <c r="E33" s="3"/>
      <c r="F33" s="3"/>
      <c r="G33" s="3"/>
      <c r="H33" s="3"/>
      <c r="I33" s="3"/>
      <c r="J33" s="3"/>
      <c r="K33" s="3"/>
      <c r="L33" s="3"/>
      <c r="M33" s="3"/>
      <c r="N33" s="3"/>
      <c r="O33" s="3"/>
    </row>
    <row r="34" spans="3:15" x14ac:dyDescent="0.25">
      <c r="C34" s="3"/>
      <c r="D34" s="3"/>
      <c r="E34" s="3"/>
      <c r="F34" s="3"/>
      <c r="G34" s="3"/>
      <c r="H34" s="3"/>
      <c r="I34" s="3"/>
      <c r="J34" s="3"/>
      <c r="K34" s="3"/>
      <c r="L34" s="3"/>
      <c r="M34" s="3"/>
      <c r="N34" s="3"/>
      <c r="O34" s="3"/>
    </row>
    <row r="35" spans="3:15" x14ac:dyDescent="0.25">
      <c r="C35" s="3"/>
      <c r="D35" s="3"/>
      <c r="E35" s="3"/>
      <c r="F35" s="3"/>
      <c r="G35" s="3"/>
      <c r="H35" s="3"/>
      <c r="I35" s="3"/>
      <c r="J35" s="3"/>
      <c r="K35" s="3"/>
      <c r="L35" s="3"/>
      <c r="M35" s="3"/>
      <c r="N35" s="3"/>
      <c r="O35" s="3"/>
    </row>
    <row r="36" spans="3:15" x14ac:dyDescent="0.25">
      <c r="C36" s="3"/>
      <c r="D36" s="3"/>
      <c r="E36" s="3"/>
      <c r="F36" s="3"/>
      <c r="G36" s="3"/>
      <c r="H36" s="3"/>
      <c r="I36" s="3"/>
      <c r="J36" s="3"/>
      <c r="K36" s="3"/>
      <c r="L36" s="3"/>
      <c r="M36" s="3"/>
      <c r="N36" s="3"/>
      <c r="O36" s="3"/>
    </row>
    <row r="37" spans="3:15" x14ac:dyDescent="0.25">
      <c r="C37" s="3"/>
      <c r="D37" s="3"/>
      <c r="E37" s="3"/>
      <c r="F37" s="3"/>
      <c r="G37" s="3"/>
      <c r="H37" s="3"/>
      <c r="I37" s="3"/>
      <c r="J37" s="3"/>
      <c r="K37" s="3"/>
      <c r="L37" s="3"/>
      <c r="M37" s="3"/>
      <c r="N37" s="3"/>
      <c r="O37" s="3"/>
    </row>
    <row r="38" spans="3:15" x14ac:dyDescent="0.25">
      <c r="C38" s="3"/>
      <c r="D38" s="3"/>
      <c r="E38" s="3"/>
      <c r="F38" s="3"/>
      <c r="G38" s="3"/>
      <c r="H38" s="3"/>
      <c r="I38" s="3"/>
      <c r="J38" s="3"/>
      <c r="K38" s="3"/>
      <c r="L38" s="3"/>
      <c r="M38" s="3"/>
      <c r="N38" s="3"/>
      <c r="O38" s="3"/>
    </row>
    <row r="39" spans="3:15" x14ac:dyDescent="0.25">
      <c r="C39" s="3"/>
      <c r="D39" s="3"/>
      <c r="E39" s="3"/>
      <c r="F39" s="3"/>
      <c r="G39" s="3"/>
      <c r="H39" s="3"/>
      <c r="I39" s="3"/>
      <c r="J39" s="3"/>
      <c r="K39" s="3"/>
      <c r="L39" s="3"/>
      <c r="M39" s="3"/>
      <c r="N39" s="3"/>
      <c r="O39" s="3"/>
    </row>
    <row r="40" spans="3:15" x14ac:dyDescent="0.25">
      <c r="C40" s="3"/>
      <c r="D40" s="3"/>
      <c r="E40" s="3"/>
      <c r="F40" s="3"/>
      <c r="G40" s="3"/>
      <c r="H40" s="3"/>
      <c r="I40" s="3"/>
      <c r="J40" s="3"/>
      <c r="K40" s="3"/>
      <c r="L40" s="3"/>
      <c r="M40" s="3"/>
      <c r="N40" s="3"/>
      <c r="O40" s="3"/>
    </row>
    <row r="41" spans="3:15" x14ac:dyDescent="0.25">
      <c r="C41" s="3"/>
      <c r="D41" s="3"/>
      <c r="E41" s="3"/>
      <c r="F41" s="3"/>
      <c r="G41" s="3"/>
      <c r="H41" s="3"/>
      <c r="I41" s="3"/>
      <c r="J41" s="3"/>
      <c r="K41" s="3"/>
      <c r="L41" s="3"/>
      <c r="M41" s="3"/>
      <c r="N41" s="3"/>
      <c r="O41" s="3"/>
    </row>
    <row r="42" spans="3:15" x14ac:dyDescent="0.25">
      <c r="C42" s="3"/>
      <c r="D42" s="3"/>
      <c r="E42" s="3"/>
      <c r="F42" s="3"/>
      <c r="G42" s="3"/>
      <c r="H42" s="3"/>
      <c r="I42" s="3"/>
      <c r="J42" s="3"/>
      <c r="K42" s="3"/>
      <c r="L42" s="3"/>
      <c r="M42" s="3"/>
      <c r="N42" s="3"/>
      <c r="O42" s="3"/>
    </row>
    <row r="43" spans="3:15" x14ac:dyDescent="0.25">
      <c r="C43" s="3"/>
      <c r="D43" s="3"/>
      <c r="E43" s="3"/>
      <c r="F43" s="3"/>
      <c r="G43" s="3"/>
      <c r="H43" s="3"/>
      <c r="I43" s="3"/>
      <c r="J43" s="3"/>
      <c r="K43" s="3"/>
      <c r="L43" s="3"/>
      <c r="M43" s="3"/>
      <c r="N43" s="3"/>
      <c r="O43" s="3"/>
    </row>
    <row r="44" spans="3:15" x14ac:dyDescent="0.25">
      <c r="C44" s="3"/>
      <c r="D44" s="3"/>
      <c r="E44" s="3"/>
      <c r="F44" s="3"/>
      <c r="G44" s="3"/>
      <c r="H44" s="3"/>
      <c r="I44" s="3"/>
      <c r="J44" s="3"/>
      <c r="K44" s="3"/>
      <c r="L44" s="3"/>
      <c r="M44" s="3"/>
      <c r="N44" s="3"/>
      <c r="O44" s="3"/>
    </row>
    <row r="45" spans="3:15" x14ac:dyDescent="0.25">
      <c r="C45" s="3"/>
      <c r="D45" s="3"/>
      <c r="E45" s="3"/>
      <c r="F45" s="3"/>
      <c r="G45" s="3"/>
      <c r="H45" s="3"/>
      <c r="I45" s="3"/>
      <c r="J45" s="3"/>
      <c r="K45" s="3"/>
      <c r="L45" s="3"/>
      <c r="M45" s="3"/>
      <c r="N45" s="3"/>
      <c r="O45" s="3"/>
    </row>
    <row r="46" spans="3:15" x14ac:dyDescent="0.25">
      <c r="C46" s="3"/>
      <c r="D46" s="3"/>
      <c r="E46" s="3"/>
      <c r="F46" s="3"/>
      <c r="G46" s="3"/>
      <c r="H46" s="3"/>
      <c r="I46" s="3"/>
      <c r="J46" s="3"/>
      <c r="K46" s="3"/>
      <c r="L46" s="3"/>
      <c r="M46" s="3"/>
      <c r="N46" s="3"/>
      <c r="O46" s="3"/>
    </row>
    <row r="47" spans="3:15" x14ac:dyDescent="0.25">
      <c r="C47" s="3"/>
      <c r="D47" s="3"/>
      <c r="E47" s="3"/>
      <c r="F47" s="3"/>
      <c r="G47" s="3"/>
      <c r="H47" s="3"/>
      <c r="I47" s="3"/>
      <c r="J47" s="3"/>
      <c r="K47" s="3"/>
      <c r="L47" s="3"/>
      <c r="M47" s="3"/>
      <c r="N47" s="3"/>
      <c r="O47" s="3"/>
    </row>
    <row r="48" spans="3:15" x14ac:dyDescent="0.25">
      <c r="C48" s="3"/>
      <c r="D48" s="3"/>
      <c r="E48" s="3"/>
      <c r="F48" s="3"/>
      <c r="G48" s="3"/>
      <c r="H48" s="3"/>
      <c r="I48" s="3"/>
      <c r="J48" s="3"/>
      <c r="K48" s="3"/>
      <c r="L48" s="3"/>
      <c r="M48" s="3"/>
      <c r="N48" s="3"/>
      <c r="O48" s="3"/>
    </row>
    <row r="49" spans="3:15" x14ac:dyDescent="0.25">
      <c r="C49" s="3"/>
      <c r="D49" s="3"/>
      <c r="E49" s="3"/>
      <c r="F49" s="3"/>
      <c r="G49" s="3"/>
      <c r="H49" s="3"/>
      <c r="I49" s="3"/>
      <c r="J49" s="3"/>
      <c r="K49" s="3"/>
      <c r="L49" s="3"/>
      <c r="M49" s="3"/>
      <c r="N49" s="3"/>
      <c r="O49" s="3"/>
    </row>
    <row r="50" spans="3:15" x14ac:dyDescent="0.25">
      <c r="C50" s="3"/>
      <c r="D50" s="3"/>
      <c r="E50" s="3"/>
      <c r="F50" s="3"/>
      <c r="G50" s="3"/>
      <c r="H50" s="3"/>
      <c r="I50" s="3"/>
      <c r="J50" s="3"/>
      <c r="K50" s="3"/>
      <c r="L50" s="3"/>
      <c r="M50" s="3"/>
      <c r="N50" s="3"/>
      <c r="O50" s="3"/>
    </row>
    <row r="51" spans="3:15" x14ac:dyDescent="0.25">
      <c r="C51" s="3"/>
      <c r="D51" s="3"/>
      <c r="E51" s="3"/>
      <c r="F51" s="3"/>
      <c r="G51" s="3"/>
      <c r="H51" s="3"/>
      <c r="I51" s="3"/>
      <c r="J51" s="3"/>
      <c r="K51" s="3"/>
      <c r="L51" s="3"/>
      <c r="M51" s="3"/>
      <c r="N51" s="3"/>
      <c r="O51" s="3"/>
    </row>
    <row r="52" spans="3:15" x14ac:dyDescent="0.25">
      <c r="C52" s="3"/>
      <c r="D52" s="3"/>
      <c r="E52" s="3"/>
      <c r="F52" s="3"/>
      <c r="G52" s="3"/>
      <c r="H52" s="3"/>
      <c r="I52" s="3"/>
      <c r="J52" s="3"/>
      <c r="K52" s="3"/>
      <c r="L52" s="3"/>
      <c r="M52" s="3"/>
      <c r="N52" s="3"/>
      <c r="O52" s="3"/>
    </row>
    <row r="53" spans="3:15" x14ac:dyDescent="0.25">
      <c r="C53" s="3"/>
      <c r="D53" s="3"/>
      <c r="E53" s="3"/>
      <c r="F53" s="3"/>
      <c r="G53" s="3"/>
      <c r="H53" s="3"/>
      <c r="I53" s="3"/>
      <c r="J53" s="3"/>
      <c r="K53" s="3"/>
      <c r="L53" s="3"/>
      <c r="M53" s="3"/>
      <c r="N53" s="3"/>
      <c r="O53" s="3"/>
    </row>
    <row r="54" spans="3:15" x14ac:dyDescent="0.25">
      <c r="C54" s="3"/>
      <c r="D54" s="3"/>
      <c r="E54" s="3"/>
      <c r="F54" s="3"/>
      <c r="G54" s="3"/>
      <c r="H54" s="3"/>
      <c r="I54" s="3"/>
      <c r="J54" s="3"/>
      <c r="K54" s="3"/>
      <c r="L54" s="3"/>
      <c r="M54" s="3"/>
      <c r="N54" s="3"/>
      <c r="O54" s="3"/>
    </row>
    <row r="55" spans="3:15" x14ac:dyDescent="0.25">
      <c r="C55" s="3"/>
      <c r="D55" s="3"/>
      <c r="E55" s="3"/>
      <c r="F55" s="3"/>
      <c r="G55" s="3"/>
      <c r="H55" s="3"/>
      <c r="I55" s="3"/>
      <c r="J55" s="3"/>
      <c r="K55" s="3"/>
      <c r="L55" s="3"/>
      <c r="M55" s="3"/>
      <c r="N55" s="3"/>
      <c r="O55" s="3"/>
    </row>
    <row r="56" spans="3:15" x14ac:dyDescent="0.25">
      <c r="C56" s="3"/>
      <c r="D56" s="3"/>
      <c r="E56" s="3"/>
      <c r="F56" s="3"/>
      <c r="G56" s="3"/>
      <c r="H56" s="3"/>
      <c r="I56" s="3"/>
      <c r="J56" s="3"/>
      <c r="K56" s="3"/>
      <c r="L56" s="3"/>
      <c r="M56" s="3"/>
      <c r="N56" s="3"/>
      <c r="O56" s="3"/>
    </row>
    <row r="57" spans="3:15" x14ac:dyDescent="0.25">
      <c r="C57" s="3"/>
      <c r="D57" s="3"/>
      <c r="E57" s="3"/>
      <c r="F57" s="3"/>
      <c r="G57" s="3"/>
      <c r="H57" s="3"/>
      <c r="I57" s="3"/>
      <c r="J57" s="3"/>
      <c r="K57" s="3"/>
      <c r="L57" s="3"/>
      <c r="M57" s="3"/>
      <c r="N57" s="3"/>
      <c r="O57" s="3"/>
    </row>
    <row r="58" spans="3:15" x14ac:dyDescent="0.25">
      <c r="C58" s="3"/>
      <c r="D58" s="3"/>
      <c r="E58" s="3"/>
      <c r="F58" s="3"/>
      <c r="G58" s="3"/>
      <c r="H58" s="3"/>
      <c r="I58" s="3"/>
      <c r="J58" s="3"/>
      <c r="K58" s="3"/>
      <c r="L58" s="3"/>
      <c r="M58" s="3"/>
      <c r="N58" s="3"/>
      <c r="O58" s="3"/>
    </row>
    <row r="59" spans="3:15" x14ac:dyDescent="0.25">
      <c r="C59" s="3"/>
      <c r="D59" s="3"/>
      <c r="E59" s="3"/>
      <c r="F59" s="3"/>
      <c r="G59" s="3"/>
      <c r="H59" s="3"/>
      <c r="I59" s="3"/>
      <c r="J59" s="3"/>
      <c r="K59" s="3"/>
      <c r="L59" s="3"/>
      <c r="M59" s="3"/>
      <c r="N59" s="3"/>
      <c r="O59" s="3"/>
    </row>
    <row r="60" spans="3:15" x14ac:dyDescent="0.25">
      <c r="C60" s="3"/>
      <c r="D60" s="3"/>
      <c r="E60" s="3"/>
      <c r="F60" s="3"/>
      <c r="G60" s="3"/>
      <c r="H60" s="3"/>
      <c r="I60" s="3"/>
      <c r="J60" s="3"/>
      <c r="K60" s="3"/>
      <c r="L60" s="3"/>
      <c r="M60" s="3"/>
      <c r="N60" s="3"/>
      <c r="O60" s="3"/>
    </row>
    <row r="61" spans="3:15" x14ac:dyDescent="0.25">
      <c r="C61" s="3"/>
      <c r="D61" s="3"/>
      <c r="E61" s="3"/>
      <c r="F61" s="3"/>
      <c r="G61" s="3"/>
      <c r="H61" s="3"/>
      <c r="I61" s="3"/>
      <c r="J61" s="3"/>
      <c r="K61" s="3"/>
      <c r="L61" s="3"/>
      <c r="M61" s="3"/>
      <c r="N61" s="3"/>
      <c r="O61" s="3"/>
    </row>
    <row r="62" spans="3:15" x14ac:dyDescent="0.25">
      <c r="C62" s="3"/>
      <c r="D62" s="3"/>
      <c r="E62" s="3"/>
      <c r="F62" s="3"/>
      <c r="G62" s="3"/>
      <c r="H62" s="3"/>
      <c r="I62" s="3"/>
      <c r="J62" s="3"/>
      <c r="K62" s="3"/>
      <c r="L62" s="3"/>
      <c r="M62" s="3"/>
      <c r="N62" s="3"/>
      <c r="O62" s="3"/>
    </row>
    <row r="63" spans="3:15" x14ac:dyDescent="0.25">
      <c r="C63" s="3"/>
      <c r="D63" s="3"/>
      <c r="E63" s="3"/>
      <c r="F63" s="3"/>
      <c r="G63" s="3"/>
      <c r="H63" s="3"/>
      <c r="I63" s="3"/>
      <c r="J63" s="3"/>
      <c r="K63" s="3"/>
      <c r="L63" s="3"/>
      <c r="M63" s="3"/>
      <c r="N63" s="3"/>
      <c r="O63" s="3"/>
    </row>
    <row r="64" spans="3:15" x14ac:dyDescent="0.25">
      <c r="C64" s="3"/>
      <c r="D64" s="3"/>
      <c r="E64" s="3"/>
      <c r="F64" s="3"/>
      <c r="G64" s="3"/>
      <c r="H64" s="3"/>
      <c r="I64" s="3"/>
      <c r="J64" s="3"/>
      <c r="K64" s="3"/>
      <c r="L64" s="3"/>
      <c r="M64" s="3"/>
      <c r="N64" s="3"/>
      <c r="O64" s="3"/>
    </row>
    <row r="65" spans="3:15" x14ac:dyDescent="0.25">
      <c r="C65" s="3"/>
      <c r="D65" s="3"/>
      <c r="E65" s="3"/>
      <c r="F65" s="3"/>
      <c r="G65" s="3"/>
      <c r="H65" s="3"/>
      <c r="I65" s="3"/>
      <c r="J65" s="3"/>
      <c r="K65" s="3"/>
      <c r="L65" s="3"/>
      <c r="M65" s="3"/>
      <c r="N65" s="3"/>
      <c r="O65" s="3"/>
    </row>
    <row r="66" spans="3:15" x14ac:dyDescent="0.25">
      <c r="C66" s="3"/>
      <c r="D66" s="3"/>
      <c r="E66" s="3"/>
      <c r="F66" s="3"/>
      <c r="G66" s="3"/>
      <c r="H66" s="3"/>
      <c r="I66" s="3"/>
      <c r="J66" s="3"/>
      <c r="K66" s="3"/>
      <c r="L66" s="3"/>
      <c r="M66" s="3"/>
      <c r="N66" s="3"/>
      <c r="O66" s="3"/>
    </row>
    <row r="67" spans="3:15" x14ac:dyDescent="0.25">
      <c r="C67" s="3"/>
      <c r="D67" s="3"/>
      <c r="E67" s="3"/>
      <c r="F67" s="3"/>
      <c r="G67" s="3"/>
      <c r="H67" s="3"/>
      <c r="I67" s="3"/>
      <c r="J67" s="3"/>
      <c r="K67" s="3"/>
      <c r="L67" s="3"/>
      <c r="M67" s="3"/>
      <c r="N67" s="3"/>
      <c r="O67" s="3"/>
    </row>
    <row r="68" spans="3:15" x14ac:dyDescent="0.25">
      <c r="C68" s="3"/>
      <c r="D68" s="3"/>
      <c r="E68" s="3"/>
      <c r="F68" s="3"/>
      <c r="G68" s="3"/>
      <c r="H68" s="3"/>
      <c r="I68" s="3"/>
      <c r="J68" s="3"/>
      <c r="K68" s="3"/>
      <c r="L68" s="3"/>
      <c r="M68" s="3"/>
      <c r="N68" s="3"/>
      <c r="O68" s="3"/>
    </row>
    <row r="69" spans="3:15" x14ac:dyDescent="0.25">
      <c r="C69" s="3"/>
      <c r="D69" s="3"/>
      <c r="E69" s="3"/>
      <c r="F69" s="3"/>
      <c r="G69" s="3"/>
      <c r="H69" s="3"/>
      <c r="I69" s="3"/>
      <c r="J69" s="3"/>
      <c r="K69" s="3"/>
      <c r="L69" s="3"/>
      <c r="M69" s="3"/>
      <c r="N69" s="3"/>
      <c r="O69" s="3"/>
    </row>
    <row r="70" spans="3:15" x14ac:dyDescent="0.25">
      <c r="C70" s="3"/>
      <c r="D70" s="3"/>
      <c r="E70" s="3"/>
      <c r="F70" s="3"/>
      <c r="G70" s="3"/>
      <c r="H70" s="3"/>
      <c r="I70" s="3"/>
      <c r="J70" s="3"/>
      <c r="K70" s="3"/>
      <c r="L70" s="3"/>
      <c r="M70" s="3"/>
      <c r="N70" s="3"/>
      <c r="O70" s="3"/>
    </row>
    <row r="71" spans="3:15" x14ac:dyDescent="0.25">
      <c r="C71" s="3"/>
      <c r="D71" s="3"/>
      <c r="E71" s="3"/>
      <c r="F71" s="3"/>
      <c r="G71" s="3"/>
      <c r="H71" s="3"/>
      <c r="I71" s="3"/>
      <c r="J71" s="3"/>
      <c r="K71" s="3"/>
      <c r="L71" s="3"/>
      <c r="M71" s="3"/>
      <c r="N71" s="3"/>
      <c r="O71" s="3"/>
    </row>
    <row r="72" spans="3:15" x14ac:dyDescent="0.25">
      <c r="C72" s="3"/>
      <c r="D72" s="3"/>
      <c r="E72" s="3"/>
      <c r="F72" s="3"/>
      <c r="G72" s="3"/>
      <c r="H72" s="3"/>
      <c r="I72" s="3"/>
      <c r="J72" s="3"/>
      <c r="K72" s="3"/>
      <c r="L72" s="3"/>
      <c r="M72" s="3"/>
      <c r="N72" s="3"/>
      <c r="O72" s="3"/>
    </row>
    <row r="73" spans="3:15" x14ac:dyDescent="0.25">
      <c r="C73" s="3"/>
      <c r="D73" s="3"/>
      <c r="E73" s="3"/>
      <c r="F73" s="3"/>
      <c r="G73" s="3"/>
      <c r="H73" s="3"/>
      <c r="I73" s="3"/>
      <c r="J73" s="3"/>
      <c r="K73" s="3"/>
      <c r="L73" s="3"/>
      <c r="M73" s="3"/>
      <c r="N73" s="3"/>
      <c r="O73" s="3"/>
    </row>
    <row r="74" spans="3:15" x14ac:dyDescent="0.25">
      <c r="C74" s="3"/>
      <c r="D74" s="3"/>
      <c r="E74" s="3"/>
      <c r="F74" s="3"/>
      <c r="G74" s="3"/>
      <c r="H74" s="3"/>
      <c r="I74" s="3"/>
      <c r="J74" s="3"/>
      <c r="K74" s="3"/>
      <c r="L74" s="3"/>
      <c r="M74" s="3"/>
      <c r="N74" s="3"/>
      <c r="O74" s="3"/>
    </row>
    <row r="75" spans="3:15" x14ac:dyDescent="0.25">
      <c r="C75" s="3"/>
      <c r="D75" s="3"/>
      <c r="E75" s="3"/>
      <c r="F75" s="3"/>
      <c r="G75" s="3"/>
      <c r="H75" s="3"/>
      <c r="I75" s="3"/>
      <c r="J75" s="3"/>
      <c r="K75" s="3"/>
      <c r="L75" s="3"/>
      <c r="M75" s="3"/>
      <c r="N75" s="3"/>
      <c r="O75" s="3"/>
    </row>
    <row r="76" spans="3:15" x14ac:dyDescent="0.25">
      <c r="C76" s="3"/>
      <c r="D76" s="3"/>
      <c r="E76" s="3"/>
      <c r="F76" s="3"/>
      <c r="G76" s="3"/>
      <c r="H76" s="3"/>
      <c r="I76" s="3"/>
      <c r="J76" s="3"/>
      <c r="K76" s="3"/>
      <c r="L76" s="3"/>
      <c r="M76" s="3"/>
      <c r="N76" s="3"/>
      <c r="O76" s="3"/>
    </row>
    <row r="77" spans="3:15" x14ac:dyDescent="0.25">
      <c r="C77" s="3"/>
      <c r="D77" s="3"/>
      <c r="E77" s="3"/>
      <c r="F77" s="3"/>
      <c r="G77" s="3"/>
      <c r="H77" s="3"/>
      <c r="I77" s="3"/>
      <c r="J77" s="3"/>
      <c r="K77" s="3"/>
      <c r="L77" s="3"/>
      <c r="M77" s="3"/>
      <c r="N77" s="3"/>
      <c r="O77" s="3"/>
    </row>
    <row r="78" spans="3:15" x14ac:dyDescent="0.25">
      <c r="C78" s="3"/>
      <c r="D78" s="3"/>
      <c r="E78" s="3"/>
      <c r="F78" s="3"/>
      <c r="G78" s="3"/>
      <c r="H78" s="3"/>
      <c r="I78" s="3"/>
      <c r="J78" s="3"/>
      <c r="K78" s="3"/>
      <c r="L78" s="3"/>
      <c r="M78" s="3"/>
      <c r="N78" s="3"/>
      <c r="O78" s="3"/>
    </row>
    <row r="79" spans="3:15" x14ac:dyDescent="0.25">
      <c r="C79" s="3"/>
      <c r="D79" s="3"/>
      <c r="E79" s="3"/>
      <c r="F79" s="3"/>
      <c r="G79" s="3"/>
      <c r="H79" s="3"/>
      <c r="I79" s="3"/>
      <c r="J79" s="3"/>
      <c r="K79" s="3"/>
      <c r="L79" s="3"/>
      <c r="M79" s="3"/>
      <c r="N79" s="3"/>
      <c r="O79" s="3"/>
    </row>
    <row r="80" spans="3:15" x14ac:dyDescent="0.25">
      <c r="C80" s="3"/>
      <c r="D80" s="3"/>
      <c r="E80" s="3"/>
      <c r="F80" s="3"/>
      <c r="G80" s="3"/>
      <c r="H80" s="3"/>
      <c r="I80" s="3"/>
      <c r="J80" s="3"/>
      <c r="K80" s="3"/>
      <c r="L80" s="3"/>
      <c r="M80" s="3"/>
      <c r="N80" s="3"/>
      <c r="O80" s="3"/>
    </row>
    <row r="81" spans="3:15" x14ac:dyDescent="0.25">
      <c r="C81" s="3"/>
      <c r="D81" s="3"/>
      <c r="E81" s="3"/>
      <c r="F81" s="3"/>
      <c r="G81" s="3"/>
      <c r="H81" s="3"/>
      <c r="I81" s="3"/>
      <c r="J81" s="3"/>
      <c r="K81" s="3"/>
      <c r="L81" s="3"/>
      <c r="M81" s="3"/>
      <c r="N81" s="3"/>
      <c r="O81" s="3"/>
    </row>
    <row r="82" spans="3:15" x14ac:dyDescent="0.25">
      <c r="C82" s="3"/>
      <c r="D82" s="3"/>
      <c r="E82" s="3"/>
      <c r="F82" s="3"/>
      <c r="G82" s="3"/>
      <c r="H82" s="3"/>
      <c r="I82" s="3"/>
      <c r="J82" s="3"/>
      <c r="K82" s="3"/>
      <c r="L82" s="3"/>
      <c r="M82" s="3"/>
      <c r="N82" s="3"/>
      <c r="O82" s="3"/>
    </row>
    <row r="83" spans="3:15" x14ac:dyDescent="0.25">
      <c r="C83" s="3"/>
      <c r="D83" s="3"/>
      <c r="E83" s="3"/>
      <c r="F83" s="3"/>
      <c r="G83" s="3"/>
      <c r="H83" s="3"/>
      <c r="I83" s="3"/>
      <c r="J83" s="3"/>
      <c r="K83" s="3"/>
      <c r="L83" s="3"/>
      <c r="M83" s="3"/>
      <c r="N83" s="3"/>
      <c r="O83" s="3"/>
    </row>
    <row r="84" spans="3:15" x14ac:dyDescent="0.25">
      <c r="C84" s="3"/>
      <c r="D84" s="3"/>
      <c r="E84" s="3"/>
      <c r="F84" s="3"/>
      <c r="G84" s="3"/>
      <c r="H84" s="3"/>
      <c r="I84" s="3"/>
      <c r="J84" s="3"/>
      <c r="K84" s="3"/>
      <c r="L84" s="3"/>
      <c r="M84" s="3"/>
      <c r="N84" s="3"/>
      <c r="O84" s="3"/>
    </row>
    <row r="85" spans="3:15" x14ac:dyDescent="0.25">
      <c r="C85" s="3"/>
      <c r="D85" s="3"/>
      <c r="E85" s="3"/>
      <c r="F85" s="3"/>
      <c r="G85" s="3"/>
      <c r="H85" s="3"/>
      <c r="I85" s="3"/>
      <c r="J85" s="3"/>
      <c r="K85" s="3"/>
      <c r="L85" s="3"/>
      <c r="M85" s="3"/>
      <c r="N85" s="3"/>
      <c r="O85" s="3"/>
    </row>
    <row r="86" spans="3:15" x14ac:dyDescent="0.25">
      <c r="C86" s="3"/>
      <c r="D86" s="3"/>
      <c r="E86" s="3"/>
      <c r="F86" s="3"/>
      <c r="G86" s="3"/>
      <c r="H86" s="3"/>
      <c r="I86" s="3"/>
      <c r="J86" s="3"/>
      <c r="K86" s="3"/>
      <c r="L86" s="3"/>
      <c r="M86" s="3"/>
      <c r="N86" s="3"/>
      <c r="O86" s="3"/>
    </row>
    <row r="87" spans="3:15" x14ac:dyDescent="0.25">
      <c r="C87" s="3"/>
      <c r="D87" s="3"/>
      <c r="E87" s="3"/>
      <c r="F87" s="3"/>
      <c r="G87" s="3"/>
      <c r="H87" s="3"/>
      <c r="I87" s="3"/>
      <c r="J87" s="3"/>
      <c r="K87" s="3"/>
      <c r="L87" s="3"/>
      <c r="M87" s="3"/>
      <c r="N87" s="3"/>
      <c r="O87" s="3"/>
    </row>
    <row r="88" spans="3:15" x14ac:dyDescent="0.25">
      <c r="C88" s="3"/>
      <c r="D88" s="3"/>
      <c r="E88" s="3"/>
      <c r="F88" s="3"/>
      <c r="G88" s="3"/>
      <c r="H88" s="3"/>
      <c r="I88" s="3"/>
      <c r="J88" s="3"/>
      <c r="K88" s="3"/>
      <c r="L88" s="3"/>
      <c r="M88" s="3"/>
      <c r="N88" s="3"/>
      <c r="O88" s="3"/>
    </row>
    <row r="89" spans="3:15" x14ac:dyDescent="0.25">
      <c r="C89" s="3"/>
      <c r="D89" s="3"/>
      <c r="E89" s="3"/>
      <c r="F89" s="3"/>
      <c r="G89" s="3"/>
      <c r="H89" s="3"/>
      <c r="I89" s="3"/>
      <c r="J89" s="3"/>
      <c r="K89" s="3"/>
      <c r="L89" s="3"/>
      <c r="M89" s="3"/>
      <c r="N89" s="3"/>
      <c r="O89" s="3"/>
    </row>
    <row r="90" spans="3:15" x14ac:dyDescent="0.25">
      <c r="C90" s="3"/>
      <c r="D90" s="3"/>
      <c r="E90" s="3"/>
      <c r="F90" s="3"/>
      <c r="G90" s="3"/>
      <c r="H90" s="3"/>
      <c r="I90" s="3"/>
      <c r="J90" s="3"/>
      <c r="K90" s="3"/>
      <c r="L90" s="3"/>
      <c r="M90" s="3"/>
      <c r="N90" s="3"/>
      <c r="O90" s="3"/>
    </row>
    <row r="91" spans="3:15" x14ac:dyDescent="0.25">
      <c r="C91" s="3"/>
      <c r="D91" s="3"/>
      <c r="E91" s="3"/>
      <c r="F91" s="3"/>
      <c r="G91" s="3"/>
      <c r="H91" s="3"/>
      <c r="I91" s="3"/>
      <c r="J91" s="3"/>
      <c r="K91" s="3"/>
      <c r="L91" s="3"/>
      <c r="M91" s="3"/>
      <c r="N91" s="3"/>
      <c r="O91" s="3"/>
    </row>
    <row r="92" spans="3:15" x14ac:dyDescent="0.25">
      <c r="C92" s="3"/>
      <c r="D92" s="3"/>
      <c r="E92" s="3"/>
      <c r="F92" s="3"/>
      <c r="G92" s="3"/>
      <c r="H92" s="3"/>
      <c r="I92" s="3"/>
      <c r="J92" s="3"/>
      <c r="K92" s="3"/>
      <c r="L92" s="3"/>
      <c r="M92" s="3"/>
      <c r="N92" s="3"/>
      <c r="O92" s="3"/>
    </row>
    <row r="93" spans="3:15" x14ac:dyDescent="0.25">
      <c r="C93" s="3"/>
      <c r="D93" s="3"/>
      <c r="E93" s="3"/>
      <c r="F93" s="3"/>
      <c r="G93" s="3"/>
      <c r="H93" s="3"/>
      <c r="I93" s="3"/>
      <c r="J93" s="3"/>
      <c r="K93" s="3"/>
      <c r="L93" s="3"/>
      <c r="M93" s="3"/>
      <c r="N93" s="3"/>
      <c r="O93" s="3"/>
    </row>
    <row r="94" spans="3:15" x14ac:dyDescent="0.25">
      <c r="C94" s="3"/>
      <c r="D94" s="3"/>
      <c r="E94" s="3"/>
      <c r="F94" s="3"/>
      <c r="G94" s="3"/>
      <c r="H94" s="3"/>
      <c r="I94" s="3"/>
      <c r="J94" s="3"/>
      <c r="K94" s="3"/>
      <c r="L94" s="3"/>
      <c r="M94" s="3"/>
      <c r="N94" s="3"/>
      <c r="O94" s="3"/>
    </row>
    <row r="95" spans="3:15" x14ac:dyDescent="0.25">
      <c r="C95" s="3"/>
      <c r="D95" s="3"/>
      <c r="E95" s="3"/>
      <c r="F95" s="3"/>
      <c r="G95" s="3"/>
      <c r="H95" s="3"/>
      <c r="I95" s="3"/>
      <c r="J95" s="3"/>
      <c r="K95" s="3"/>
      <c r="L95" s="3"/>
      <c r="M95" s="3"/>
      <c r="N95" s="3"/>
      <c r="O95" s="3"/>
    </row>
    <row r="96" spans="3:15" x14ac:dyDescent="0.25">
      <c r="C96" s="3"/>
      <c r="D96" s="3"/>
      <c r="E96" s="3"/>
      <c r="F96" s="3"/>
      <c r="G96" s="3"/>
      <c r="H96" s="3"/>
      <c r="I96" s="3"/>
      <c r="J96" s="3"/>
      <c r="K96" s="3"/>
      <c r="L96" s="3"/>
      <c r="M96" s="3"/>
      <c r="N96" s="3"/>
      <c r="O96" s="3"/>
    </row>
    <row r="97" spans="3:15" x14ac:dyDescent="0.25">
      <c r="C97" s="3"/>
      <c r="D97" s="3"/>
      <c r="E97" s="3"/>
      <c r="F97" s="3"/>
      <c r="G97" s="3"/>
      <c r="H97" s="3"/>
      <c r="I97" s="3"/>
      <c r="J97" s="3"/>
      <c r="K97" s="3"/>
      <c r="L97" s="3"/>
      <c r="M97" s="3"/>
      <c r="N97" s="3"/>
      <c r="O97" s="3"/>
    </row>
    <row r="98" spans="3:15" x14ac:dyDescent="0.25">
      <c r="C98" s="3"/>
      <c r="D98" s="3"/>
      <c r="E98" s="3"/>
      <c r="F98" s="3"/>
      <c r="G98" s="3"/>
      <c r="H98" s="3"/>
      <c r="I98" s="3"/>
      <c r="J98" s="3"/>
      <c r="K98" s="3"/>
      <c r="L98" s="3"/>
      <c r="M98" s="3"/>
      <c r="N98" s="3"/>
      <c r="O98" s="3"/>
    </row>
    <row r="99" spans="3:15" x14ac:dyDescent="0.25">
      <c r="C99" s="3"/>
      <c r="D99" s="3"/>
      <c r="E99" s="3"/>
      <c r="F99" s="3"/>
      <c r="G99" s="3"/>
      <c r="H99" s="3"/>
      <c r="I99" s="3"/>
      <c r="J99" s="3"/>
      <c r="K99" s="3"/>
      <c r="L99" s="3"/>
      <c r="M99" s="3"/>
      <c r="N99" s="3"/>
      <c r="O99" s="3"/>
    </row>
    <row r="100" spans="3:15" x14ac:dyDescent="0.25">
      <c r="C100" s="3"/>
      <c r="D100" s="3"/>
      <c r="E100" s="3"/>
      <c r="F100" s="3"/>
      <c r="G100" s="3"/>
      <c r="H100" s="3"/>
      <c r="I100" s="3"/>
      <c r="J100" s="3"/>
      <c r="K100" s="3"/>
      <c r="L100" s="3"/>
      <c r="M100" s="3"/>
      <c r="N100" s="3"/>
      <c r="O100" s="3"/>
    </row>
    <row r="101" spans="3:15" x14ac:dyDescent="0.25">
      <c r="C101" s="3"/>
      <c r="D101" s="3"/>
      <c r="E101" s="3"/>
      <c r="F101" s="3"/>
      <c r="G101" s="3"/>
      <c r="H101" s="3"/>
      <c r="I101" s="3"/>
      <c r="J101" s="3"/>
      <c r="K101" s="3"/>
      <c r="L101" s="3"/>
      <c r="M101" s="3"/>
      <c r="N101" s="3"/>
      <c r="O101" s="3"/>
    </row>
    <row r="102" spans="3:15" x14ac:dyDescent="0.25">
      <c r="C102" s="3"/>
      <c r="D102" s="3"/>
      <c r="E102" s="3"/>
      <c r="F102" s="3"/>
      <c r="G102" s="3"/>
      <c r="H102" s="3"/>
      <c r="I102" s="3"/>
      <c r="J102" s="3"/>
      <c r="K102" s="3"/>
      <c r="L102" s="3"/>
      <c r="M102" s="3"/>
      <c r="N102" s="3"/>
      <c r="O102" s="3"/>
    </row>
    <row r="103" spans="3:15" x14ac:dyDescent="0.25">
      <c r="C103" s="3"/>
      <c r="D103" s="3"/>
      <c r="E103" s="3"/>
      <c r="F103" s="3"/>
      <c r="G103" s="3"/>
      <c r="H103" s="3"/>
      <c r="I103" s="3"/>
      <c r="J103" s="3"/>
      <c r="K103" s="3"/>
      <c r="L103" s="3"/>
      <c r="M103" s="3"/>
      <c r="N103" s="3"/>
      <c r="O103" s="3"/>
    </row>
    <row r="104" spans="3:15" x14ac:dyDescent="0.25">
      <c r="C104" s="3"/>
      <c r="D104" s="3"/>
      <c r="E104" s="3"/>
      <c r="F104" s="3"/>
      <c r="G104" s="3"/>
      <c r="H104" s="3"/>
      <c r="I104" s="3"/>
      <c r="J104" s="3"/>
      <c r="K104" s="3"/>
      <c r="L104" s="3"/>
      <c r="M104" s="3"/>
      <c r="N104" s="3"/>
      <c r="O104" s="3"/>
    </row>
    <row r="105" spans="3:15" x14ac:dyDescent="0.25">
      <c r="C105" s="3"/>
      <c r="D105" s="3"/>
      <c r="E105" s="3"/>
      <c r="F105" s="3"/>
      <c r="G105" s="3"/>
      <c r="H105" s="3"/>
      <c r="I105" s="3"/>
      <c r="J105" s="3"/>
      <c r="K105" s="3"/>
      <c r="L105" s="3"/>
      <c r="M105" s="3"/>
      <c r="N105" s="3"/>
      <c r="O105" s="3"/>
    </row>
    <row r="106" spans="3:15" x14ac:dyDescent="0.25">
      <c r="C106" s="3"/>
      <c r="D106" s="3"/>
      <c r="E106" s="3"/>
      <c r="F106" s="3"/>
      <c r="G106" s="3"/>
      <c r="H106" s="3"/>
      <c r="I106" s="3"/>
      <c r="J106" s="3"/>
      <c r="K106" s="3"/>
      <c r="L106" s="3"/>
      <c r="M106" s="3"/>
      <c r="N106" s="3"/>
      <c r="O106" s="3"/>
    </row>
    <row r="107" spans="3:15" x14ac:dyDescent="0.25">
      <c r="C107" s="3"/>
      <c r="D107" s="3"/>
      <c r="E107" s="3"/>
      <c r="F107" s="3"/>
      <c r="G107" s="3"/>
      <c r="H107" s="3"/>
      <c r="I107" s="3"/>
      <c r="J107" s="3"/>
      <c r="K107" s="3"/>
      <c r="L107" s="3"/>
      <c r="M107" s="3"/>
      <c r="N107" s="3"/>
      <c r="O107" s="3"/>
    </row>
    <row r="108" spans="3:15" x14ac:dyDescent="0.25">
      <c r="C108" s="3"/>
      <c r="D108" s="3"/>
      <c r="E108" s="3"/>
      <c r="F108" s="3"/>
      <c r="G108" s="3"/>
      <c r="H108" s="3"/>
      <c r="I108" s="3"/>
      <c r="J108" s="3"/>
      <c r="K108" s="3"/>
      <c r="L108" s="3"/>
      <c r="M108" s="3"/>
      <c r="N108" s="3"/>
      <c r="O108" s="3"/>
    </row>
    <row r="109" spans="3:15" x14ac:dyDescent="0.25">
      <c r="C109" s="3"/>
      <c r="D109" s="3"/>
      <c r="E109" s="3"/>
      <c r="F109" s="3"/>
      <c r="G109" s="3"/>
      <c r="H109" s="3"/>
      <c r="I109" s="3"/>
      <c r="J109" s="3"/>
      <c r="K109" s="3"/>
      <c r="L109" s="3"/>
      <c r="M109" s="3"/>
      <c r="N109" s="3"/>
      <c r="O109" s="3"/>
    </row>
    <row r="110" spans="3:15" x14ac:dyDescent="0.25">
      <c r="C110" s="3"/>
      <c r="D110" s="3"/>
      <c r="E110" s="3"/>
      <c r="F110" s="3"/>
      <c r="G110" s="3"/>
      <c r="H110" s="3"/>
      <c r="I110" s="3"/>
      <c r="J110" s="3"/>
      <c r="K110" s="3"/>
      <c r="L110" s="3"/>
      <c r="M110" s="3"/>
      <c r="N110" s="3"/>
      <c r="O110" s="3"/>
    </row>
    <row r="111" spans="3:15" x14ac:dyDescent="0.25">
      <c r="C111" s="3"/>
      <c r="D111" s="3"/>
      <c r="E111" s="3"/>
      <c r="F111" s="3"/>
      <c r="G111" s="3"/>
      <c r="H111" s="3"/>
      <c r="I111" s="3"/>
      <c r="J111" s="3"/>
      <c r="K111" s="3"/>
      <c r="L111" s="3"/>
      <c r="M111" s="3"/>
      <c r="N111" s="3"/>
      <c r="O111" s="3"/>
    </row>
    <row r="112" spans="3:15" x14ac:dyDescent="0.25">
      <c r="C112" s="3"/>
      <c r="D112" s="3"/>
      <c r="E112" s="3"/>
      <c r="F112" s="3"/>
      <c r="G112" s="3"/>
      <c r="H112" s="3"/>
      <c r="I112" s="3"/>
      <c r="J112" s="3"/>
      <c r="K112" s="3"/>
      <c r="L112" s="3"/>
      <c r="M112" s="3"/>
      <c r="N112" s="3"/>
      <c r="O112" s="3"/>
    </row>
    <row r="113" spans="3:15" x14ac:dyDescent="0.25">
      <c r="C113" s="3"/>
      <c r="D113" s="3"/>
      <c r="E113" s="3"/>
      <c r="F113" s="3"/>
      <c r="G113" s="3"/>
      <c r="H113" s="3"/>
      <c r="I113" s="3"/>
      <c r="J113" s="3"/>
      <c r="K113" s="3"/>
      <c r="L113" s="3"/>
      <c r="M113" s="3"/>
      <c r="N113" s="3"/>
      <c r="O113" s="3"/>
    </row>
    <row r="114" spans="3:15" x14ac:dyDescent="0.25">
      <c r="C114" s="3"/>
      <c r="D114" s="3"/>
      <c r="E114" s="3"/>
      <c r="F114" s="3"/>
      <c r="G114" s="3"/>
      <c r="H114" s="3"/>
      <c r="I114" s="3"/>
      <c r="J114" s="3"/>
      <c r="K114" s="3"/>
      <c r="L114" s="3"/>
      <c r="M114" s="3"/>
      <c r="N114" s="3"/>
      <c r="O114" s="3"/>
    </row>
    <row r="115" spans="3:15" x14ac:dyDescent="0.25">
      <c r="C115" s="3"/>
      <c r="D115" s="3"/>
      <c r="E115" s="3"/>
      <c r="F115" s="3"/>
      <c r="G115" s="3"/>
      <c r="H115" s="3"/>
      <c r="I115" s="3"/>
      <c r="J115" s="3"/>
      <c r="K115" s="3"/>
      <c r="L115" s="3"/>
      <c r="M115" s="3"/>
      <c r="N115" s="3"/>
      <c r="O115" s="3"/>
    </row>
    <row r="116" spans="3:15" x14ac:dyDescent="0.25">
      <c r="C116" s="3"/>
      <c r="D116" s="3"/>
      <c r="E116" s="3"/>
      <c r="F116" s="3"/>
      <c r="G116" s="3"/>
      <c r="H116" s="3"/>
      <c r="I116" s="3"/>
      <c r="J116" s="3"/>
      <c r="K116" s="3"/>
      <c r="L116" s="3"/>
      <c r="M116" s="3"/>
      <c r="N116" s="3"/>
      <c r="O116" s="3"/>
    </row>
    <row r="117" spans="3:15" x14ac:dyDescent="0.25">
      <c r="C117" s="3"/>
      <c r="D117" s="3"/>
      <c r="E117" s="3"/>
      <c r="F117" s="3"/>
      <c r="G117" s="3"/>
      <c r="H117" s="3"/>
      <c r="I117" s="3"/>
      <c r="J117" s="3"/>
      <c r="K117" s="3"/>
      <c r="L117" s="3"/>
      <c r="M117" s="3"/>
      <c r="N117" s="3"/>
      <c r="O117" s="3"/>
    </row>
    <row r="118" spans="3:15" x14ac:dyDescent="0.25">
      <c r="C118" s="3"/>
      <c r="D118" s="3"/>
      <c r="E118" s="3"/>
      <c r="F118" s="3"/>
      <c r="G118" s="3"/>
      <c r="H118" s="3"/>
      <c r="I118" s="3"/>
      <c r="J118" s="3"/>
      <c r="K118" s="3"/>
      <c r="L118" s="3"/>
      <c r="M118" s="3"/>
      <c r="N118" s="3"/>
      <c r="O118" s="3"/>
    </row>
    <row r="119" spans="3:15" x14ac:dyDescent="0.25">
      <c r="C119" s="3"/>
      <c r="D119" s="3"/>
      <c r="E119" s="3"/>
      <c r="F119" s="3"/>
      <c r="G119" s="3"/>
      <c r="H119" s="3"/>
      <c r="I119" s="3"/>
      <c r="J119" s="3"/>
      <c r="K119" s="3"/>
      <c r="L119" s="3"/>
      <c r="M119" s="3"/>
      <c r="N119" s="3"/>
      <c r="O119" s="3"/>
    </row>
    <row r="120" spans="3:15" x14ac:dyDescent="0.25">
      <c r="C120" s="3"/>
      <c r="D120" s="3"/>
      <c r="E120" s="3"/>
      <c r="F120" s="3"/>
      <c r="G120" s="3"/>
      <c r="H120" s="3"/>
      <c r="I120" s="3"/>
      <c r="J120" s="3"/>
      <c r="K120" s="3"/>
      <c r="L120" s="3"/>
      <c r="M120" s="3"/>
      <c r="N120" s="3"/>
      <c r="O120" s="3"/>
    </row>
    <row r="121" spans="3:15" x14ac:dyDescent="0.25">
      <c r="C121" s="3"/>
      <c r="D121" s="3"/>
      <c r="E121" s="3"/>
      <c r="F121" s="3"/>
      <c r="G121" s="3"/>
      <c r="H121" s="3"/>
      <c r="I121" s="3"/>
      <c r="J121" s="3"/>
      <c r="K121" s="3"/>
      <c r="L121" s="3"/>
      <c r="M121" s="3"/>
      <c r="N121" s="3"/>
      <c r="O121" s="3"/>
    </row>
    <row r="122" spans="3:15" x14ac:dyDescent="0.25">
      <c r="C122" s="3"/>
      <c r="D122" s="3"/>
      <c r="E122" s="3"/>
      <c r="F122" s="3"/>
      <c r="G122" s="3"/>
      <c r="H122" s="3"/>
      <c r="I122" s="3"/>
      <c r="J122" s="3"/>
      <c r="K122" s="3"/>
      <c r="L122" s="3"/>
      <c r="M122" s="3"/>
      <c r="N122" s="3"/>
      <c r="O122" s="3"/>
    </row>
    <row r="123" spans="3:15" x14ac:dyDescent="0.25">
      <c r="C123" s="3"/>
      <c r="D123" s="3"/>
      <c r="E123" s="3"/>
      <c r="F123" s="3"/>
      <c r="G123" s="3"/>
      <c r="H123" s="3"/>
      <c r="I123" s="3"/>
      <c r="J123" s="3"/>
      <c r="K123" s="3"/>
      <c r="L123" s="3"/>
      <c r="M123" s="3"/>
      <c r="N123" s="3"/>
      <c r="O123" s="3"/>
    </row>
    <row r="124" spans="3:15" x14ac:dyDescent="0.25">
      <c r="C124" s="3"/>
      <c r="D124" s="3"/>
      <c r="E124" s="3"/>
      <c r="F124" s="3"/>
      <c r="G124" s="3"/>
      <c r="H124" s="3"/>
      <c r="I124" s="3"/>
      <c r="J124" s="3"/>
      <c r="K124" s="3"/>
      <c r="L124" s="3"/>
      <c r="M124" s="3"/>
      <c r="N124" s="3"/>
      <c r="O124" s="3"/>
    </row>
    <row r="125" spans="3:15" x14ac:dyDescent="0.25">
      <c r="C125" s="3"/>
      <c r="D125" s="3"/>
      <c r="E125" s="3"/>
      <c r="F125" s="3"/>
      <c r="G125" s="3"/>
      <c r="H125" s="3"/>
      <c r="I125" s="3"/>
      <c r="J125" s="3"/>
      <c r="K125" s="3"/>
      <c r="L125" s="3"/>
      <c r="M125" s="3"/>
      <c r="N125" s="3"/>
      <c r="O125" s="3"/>
    </row>
    <row r="126" spans="3:15" x14ac:dyDescent="0.25">
      <c r="C126" s="3"/>
      <c r="D126" s="3"/>
      <c r="E126" s="3"/>
      <c r="F126" s="3"/>
      <c r="G126" s="3"/>
      <c r="H126" s="3"/>
      <c r="I126" s="3"/>
      <c r="J126" s="3"/>
      <c r="K126" s="3"/>
      <c r="L126" s="3"/>
      <c r="M126" s="3"/>
      <c r="N126" s="3"/>
      <c r="O126" s="3"/>
    </row>
    <row r="127" spans="3:15" x14ac:dyDescent="0.25">
      <c r="C127" s="3"/>
      <c r="D127" s="3"/>
      <c r="E127" s="3"/>
      <c r="F127" s="3"/>
      <c r="G127" s="3"/>
      <c r="H127" s="3"/>
      <c r="I127" s="3"/>
      <c r="J127" s="3"/>
      <c r="K127" s="3"/>
      <c r="L127" s="3"/>
      <c r="M127" s="3"/>
      <c r="N127" s="3"/>
      <c r="O127" s="3"/>
    </row>
    <row r="128" spans="3:15" x14ac:dyDescent="0.25">
      <c r="C128" s="3"/>
      <c r="D128" s="3"/>
      <c r="E128" s="3"/>
      <c r="F128" s="3"/>
      <c r="G128" s="3"/>
      <c r="H128" s="3"/>
      <c r="I128" s="3"/>
      <c r="J128" s="3"/>
      <c r="K128" s="3"/>
      <c r="L128" s="3"/>
      <c r="M128" s="3"/>
      <c r="N128" s="3"/>
      <c r="O128" s="3"/>
    </row>
    <row r="129" spans="3:15" x14ac:dyDescent="0.25">
      <c r="C129" s="3"/>
      <c r="D129" s="3"/>
      <c r="E129" s="3"/>
      <c r="F129" s="3"/>
      <c r="G129" s="3"/>
      <c r="H129" s="3"/>
      <c r="I129" s="3"/>
      <c r="J129" s="3"/>
      <c r="K129" s="3"/>
      <c r="L129" s="3"/>
      <c r="M129" s="3"/>
      <c r="N129" s="3"/>
      <c r="O129" s="3"/>
    </row>
    <row r="130" spans="3:15" x14ac:dyDescent="0.25">
      <c r="C130" s="3"/>
      <c r="D130" s="3"/>
      <c r="E130" s="3"/>
      <c r="F130" s="3"/>
      <c r="G130" s="3"/>
      <c r="H130" s="3"/>
      <c r="I130" s="3"/>
      <c r="J130" s="3"/>
      <c r="K130" s="3"/>
      <c r="L130" s="3"/>
      <c r="M130" s="3"/>
      <c r="N130" s="3"/>
      <c r="O130" s="3"/>
    </row>
    <row r="131" spans="3:15" x14ac:dyDescent="0.25">
      <c r="C131" s="3"/>
      <c r="D131" s="3"/>
      <c r="E131" s="3"/>
      <c r="F131" s="3"/>
      <c r="G131" s="3"/>
      <c r="H131" s="3"/>
      <c r="I131" s="3"/>
      <c r="J131" s="3"/>
      <c r="K131" s="3"/>
      <c r="L131" s="3"/>
      <c r="M131" s="3"/>
      <c r="N131" s="3"/>
      <c r="O131" s="3"/>
    </row>
    <row r="132" spans="3:15" x14ac:dyDescent="0.25">
      <c r="C132" s="3"/>
      <c r="D132" s="3"/>
      <c r="E132" s="3"/>
      <c r="F132" s="3"/>
      <c r="G132" s="3"/>
      <c r="H132" s="3"/>
      <c r="I132" s="3"/>
      <c r="J132" s="3"/>
      <c r="K132" s="3"/>
      <c r="L132" s="3"/>
      <c r="M132" s="3"/>
      <c r="N132" s="3"/>
      <c r="O132" s="3"/>
    </row>
    <row r="133" spans="3:15" x14ac:dyDescent="0.25">
      <c r="C133" s="3"/>
      <c r="D133" s="3"/>
      <c r="E133" s="3"/>
      <c r="F133" s="3"/>
      <c r="G133" s="3"/>
      <c r="H133" s="3"/>
      <c r="I133" s="3"/>
      <c r="J133" s="3"/>
      <c r="K133" s="3"/>
      <c r="L133" s="3"/>
      <c r="M133" s="3"/>
      <c r="N133" s="3"/>
      <c r="O133" s="3"/>
    </row>
    <row r="134" spans="3:15" x14ac:dyDescent="0.25">
      <c r="C134" s="3"/>
      <c r="D134" s="3"/>
      <c r="E134" s="3"/>
      <c r="F134" s="3"/>
      <c r="G134" s="3"/>
      <c r="H134" s="3"/>
      <c r="I134" s="3"/>
      <c r="J134" s="3"/>
      <c r="K134" s="3"/>
      <c r="L134" s="3"/>
      <c r="M134" s="3"/>
      <c r="N134" s="3"/>
      <c r="O134" s="3"/>
    </row>
    <row r="135" spans="3:15" x14ac:dyDescent="0.25">
      <c r="C135" s="3"/>
      <c r="D135" s="3"/>
      <c r="E135" s="3"/>
      <c r="F135" s="3"/>
      <c r="G135" s="3"/>
      <c r="H135" s="3"/>
      <c r="I135" s="3"/>
      <c r="J135" s="3"/>
      <c r="K135" s="3"/>
      <c r="L135" s="3"/>
      <c r="M135" s="3"/>
      <c r="N135" s="3"/>
      <c r="O135" s="3"/>
    </row>
    <row r="136" spans="3:15" x14ac:dyDescent="0.25">
      <c r="C136" s="3"/>
      <c r="D136" s="3"/>
      <c r="E136" s="3"/>
      <c r="F136" s="3"/>
      <c r="G136" s="3"/>
      <c r="H136" s="3"/>
      <c r="I136" s="3"/>
      <c r="J136" s="3"/>
      <c r="K136" s="3"/>
      <c r="L136" s="3"/>
      <c r="M136" s="3"/>
      <c r="N136" s="3"/>
      <c r="O136" s="3"/>
    </row>
    <row r="137" spans="3:15" x14ac:dyDescent="0.25">
      <c r="C137" s="3"/>
      <c r="D137" s="3"/>
      <c r="E137" s="3"/>
      <c r="F137" s="3"/>
      <c r="G137" s="3"/>
      <c r="H137" s="3"/>
      <c r="I137" s="3"/>
      <c r="J137" s="3"/>
      <c r="K137" s="3"/>
      <c r="L137" s="3"/>
      <c r="M137" s="3"/>
      <c r="N137" s="3"/>
      <c r="O137" s="3"/>
    </row>
    <row r="138" spans="3:15" x14ac:dyDescent="0.25">
      <c r="C138" s="3"/>
      <c r="D138" s="3"/>
      <c r="E138" s="3"/>
      <c r="F138" s="3"/>
      <c r="G138" s="3"/>
      <c r="H138" s="3"/>
      <c r="I138" s="3"/>
      <c r="J138" s="3"/>
      <c r="K138" s="3"/>
      <c r="L138" s="3"/>
      <c r="M138" s="3"/>
      <c r="N138" s="3"/>
      <c r="O138" s="3"/>
    </row>
    <row r="139" spans="3:15" x14ac:dyDescent="0.25">
      <c r="C139" s="3"/>
      <c r="D139" s="3"/>
      <c r="E139" s="3"/>
      <c r="F139" s="3"/>
      <c r="G139" s="3"/>
      <c r="H139" s="3"/>
      <c r="I139" s="3"/>
      <c r="J139" s="3"/>
      <c r="K139" s="3"/>
      <c r="L139" s="3"/>
      <c r="M139" s="3"/>
      <c r="N139" s="3"/>
      <c r="O139" s="3"/>
    </row>
    <row r="140" spans="3:15" x14ac:dyDescent="0.25">
      <c r="C140" s="3"/>
      <c r="D140" s="3"/>
      <c r="E140" s="3"/>
      <c r="F140" s="3"/>
      <c r="G140" s="3"/>
      <c r="H140" s="3"/>
      <c r="I140" s="3"/>
      <c r="J140" s="3"/>
      <c r="K140" s="3"/>
      <c r="L140" s="3"/>
      <c r="M140" s="3"/>
      <c r="N140" s="3"/>
      <c r="O140" s="3"/>
    </row>
    <row r="141" spans="3:15" x14ac:dyDescent="0.25">
      <c r="C141" s="3"/>
      <c r="D141" s="3"/>
      <c r="E141" s="3"/>
      <c r="F141" s="3"/>
      <c r="G141" s="3"/>
      <c r="H141" s="3"/>
      <c r="I141" s="3"/>
      <c r="J141" s="3"/>
      <c r="K141" s="3"/>
      <c r="L141" s="3"/>
      <c r="M141" s="3"/>
      <c r="N141" s="3"/>
      <c r="O141" s="3"/>
    </row>
    <row r="142" spans="3:15" x14ac:dyDescent="0.25">
      <c r="C142" s="3"/>
      <c r="D142" s="3"/>
      <c r="E142" s="3"/>
      <c r="F142" s="3"/>
      <c r="G142" s="3"/>
      <c r="H142" s="3"/>
      <c r="I142" s="3"/>
      <c r="J142" s="3"/>
      <c r="K142" s="3"/>
      <c r="L142" s="3"/>
      <c r="M142" s="3"/>
      <c r="N142" s="3"/>
      <c r="O142" s="3"/>
    </row>
    <row r="143" spans="3:15" x14ac:dyDescent="0.25">
      <c r="C143" s="3"/>
      <c r="D143" s="3"/>
      <c r="E143" s="3"/>
      <c r="F143" s="3"/>
      <c r="G143" s="3"/>
      <c r="H143" s="3"/>
      <c r="I143" s="3"/>
      <c r="J143" s="3"/>
      <c r="K143" s="3"/>
      <c r="L143" s="3"/>
      <c r="M143" s="3"/>
      <c r="N143" s="3"/>
      <c r="O143" s="3"/>
    </row>
    <row r="144" spans="3:15" x14ac:dyDescent="0.25">
      <c r="C144" s="3"/>
      <c r="D144" s="3"/>
      <c r="E144" s="3"/>
      <c r="F144" s="3"/>
      <c r="G144" s="3"/>
      <c r="H144" s="3"/>
      <c r="I144" s="3"/>
      <c r="J144" s="3"/>
      <c r="K144" s="3"/>
      <c r="L144" s="3"/>
      <c r="M144" s="3"/>
      <c r="N144" s="3"/>
      <c r="O144" s="3"/>
    </row>
    <row r="145" spans="3:15" x14ac:dyDescent="0.25">
      <c r="C145" s="3"/>
      <c r="D145" s="3"/>
      <c r="E145" s="3"/>
      <c r="F145" s="3"/>
      <c r="G145" s="3"/>
      <c r="H145" s="3"/>
      <c r="I145" s="3"/>
      <c r="J145" s="3"/>
      <c r="K145" s="3"/>
      <c r="L145" s="3"/>
      <c r="M145" s="3"/>
      <c r="N145" s="3"/>
      <c r="O145" s="3"/>
    </row>
    <row r="146" spans="3:15" x14ac:dyDescent="0.25">
      <c r="C146" s="3"/>
      <c r="D146" s="3"/>
      <c r="E146" s="3"/>
      <c r="F146" s="3"/>
      <c r="G146" s="3"/>
      <c r="H146" s="3"/>
      <c r="I146" s="3"/>
      <c r="J146" s="3"/>
      <c r="K146" s="3"/>
      <c r="L146" s="3"/>
      <c r="M146" s="3"/>
      <c r="N146" s="3"/>
      <c r="O146" s="3"/>
    </row>
    <row r="147" spans="3:15" x14ac:dyDescent="0.25">
      <c r="C147" s="3"/>
      <c r="D147" s="3"/>
      <c r="E147" s="3"/>
      <c r="F147" s="3"/>
      <c r="G147" s="3"/>
      <c r="H147" s="3"/>
      <c r="I147" s="3"/>
      <c r="J147" s="3"/>
      <c r="K147" s="3"/>
      <c r="L147" s="3"/>
      <c r="M147" s="3"/>
      <c r="N147" s="3"/>
      <c r="O147" s="3"/>
    </row>
    <row r="148" spans="3:15" x14ac:dyDescent="0.25">
      <c r="C148" s="3"/>
      <c r="D148" s="3"/>
      <c r="E148" s="3"/>
      <c r="F148" s="3"/>
      <c r="G148" s="3"/>
      <c r="H148" s="3"/>
      <c r="I148" s="3"/>
      <c r="J148" s="3"/>
      <c r="K148" s="3"/>
      <c r="L148" s="3"/>
      <c r="M148" s="3"/>
      <c r="N148" s="3"/>
      <c r="O148" s="3"/>
    </row>
    <row r="149" spans="3:15" x14ac:dyDescent="0.25">
      <c r="C149" s="3"/>
      <c r="D149" s="3"/>
      <c r="E149" s="3"/>
      <c r="F149" s="3"/>
      <c r="G149" s="3"/>
      <c r="H149" s="3"/>
      <c r="I149" s="3"/>
      <c r="J149" s="3"/>
      <c r="K149" s="3"/>
      <c r="L149" s="3"/>
      <c r="M149" s="3"/>
      <c r="N149" s="3"/>
      <c r="O149" s="3"/>
    </row>
    <row r="150" spans="3:15" x14ac:dyDescent="0.25">
      <c r="C150" s="3"/>
      <c r="D150" s="3"/>
      <c r="E150" s="3"/>
      <c r="F150" s="3"/>
      <c r="G150" s="3"/>
      <c r="H150" s="3"/>
      <c r="I150" s="3"/>
      <c r="J150" s="3"/>
      <c r="K150" s="3"/>
      <c r="L150" s="3"/>
      <c r="M150" s="3"/>
      <c r="N150" s="3"/>
      <c r="O150" s="3"/>
    </row>
    <row r="151" spans="3:15" x14ac:dyDescent="0.25">
      <c r="C151" s="3"/>
      <c r="D151" s="3"/>
      <c r="E151" s="3"/>
      <c r="F151" s="3"/>
      <c r="G151" s="3"/>
      <c r="H151" s="3"/>
      <c r="I151" s="3"/>
      <c r="J151" s="3"/>
      <c r="K151" s="3"/>
      <c r="L151" s="3"/>
      <c r="M151" s="3"/>
      <c r="N151" s="3"/>
      <c r="O151" s="3"/>
    </row>
    <row r="152" spans="3:15" x14ac:dyDescent="0.25">
      <c r="C152" s="3"/>
      <c r="D152" s="3"/>
      <c r="E152" s="3"/>
      <c r="F152" s="3"/>
      <c r="G152" s="3"/>
      <c r="H152" s="3"/>
      <c r="I152" s="3"/>
      <c r="J152" s="3"/>
      <c r="K152" s="3"/>
      <c r="L152" s="3"/>
      <c r="M152" s="3"/>
      <c r="N152" s="3"/>
      <c r="O152" s="3"/>
    </row>
    <row r="153" spans="3:15" x14ac:dyDescent="0.25">
      <c r="C153" s="3"/>
      <c r="D153" s="3"/>
      <c r="E153" s="3"/>
      <c r="F153" s="3"/>
      <c r="G153" s="3"/>
      <c r="H153" s="3"/>
      <c r="I153" s="3"/>
      <c r="J153" s="3"/>
      <c r="K153" s="3"/>
      <c r="L153" s="3"/>
      <c r="M153" s="3"/>
      <c r="N153" s="3"/>
      <c r="O153" s="3"/>
    </row>
    <row r="154" spans="3:15" x14ac:dyDescent="0.25">
      <c r="C154" s="3"/>
      <c r="D154" s="3"/>
      <c r="E154" s="3"/>
      <c r="F154" s="3"/>
      <c r="G154" s="3"/>
      <c r="H154" s="3"/>
      <c r="I154" s="3"/>
      <c r="J154" s="3"/>
      <c r="K154" s="3"/>
      <c r="L154" s="3"/>
      <c r="M154" s="3"/>
      <c r="N154" s="3"/>
      <c r="O154" s="3"/>
    </row>
    <row r="155" spans="3:15" x14ac:dyDescent="0.25">
      <c r="C155" s="3"/>
      <c r="D155" s="3"/>
      <c r="E155" s="3"/>
      <c r="F155" s="3"/>
      <c r="G155" s="3"/>
      <c r="H155" s="3"/>
      <c r="I155" s="3"/>
      <c r="J155" s="3"/>
      <c r="K155" s="3"/>
      <c r="L155" s="3"/>
      <c r="M155" s="3"/>
      <c r="N155" s="3"/>
      <c r="O155" s="3"/>
    </row>
    <row r="156" spans="3:15" x14ac:dyDescent="0.25">
      <c r="C156" s="3"/>
      <c r="D156" s="3"/>
      <c r="E156" s="3"/>
      <c r="F156" s="3"/>
      <c r="G156" s="3"/>
      <c r="H156" s="3"/>
      <c r="I156" s="3"/>
      <c r="J156" s="3"/>
      <c r="K156" s="3"/>
      <c r="L156" s="3"/>
      <c r="M156" s="3"/>
      <c r="N156" s="3"/>
      <c r="O156" s="3"/>
    </row>
  </sheetData>
  <sheetProtection algorithmName="SHA-512" hashValue="4tvv0WhrJtEFg3MzdFt51uDt9oJmgQTReD5HrVA3IhQBAvZH/ANp5SBTLigzpZvGYFoR9IXvn4aJtDhiuQOt3g==" saltValue="8Is7KTsg4GQhKQ24216vcQ==" spinCount="100000" sheet="1" objects="1" scenarios="1"/>
  <mergeCells count="10">
    <mergeCell ref="C14:O14"/>
    <mergeCell ref="C2:O2"/>
    <mergeCell ref="C4:O4"/>
    <mergeCell ref="C6:K6"/>
    <mergeCell ref="C8:O8"/>
    <mergeCell ref="C12:O12"/>
    <mergeCell ref="L6:O6"/>
    <mergeCell ref="C10:H10"/>
    <mergeCell ref="I10:K10"/>
    <mergeCell ref="L10:O10"/>
  </mergeCells>
  <hyperlinks>
    <hyperlink ref="L10:O10" r:id="rId1" display="Marketing Study Guide" xr:uid="{488361E3-50A9-4AA0-ACCE-7C50B05E31C4}"/>
    <hyperlink ref="L6:O6" r:id="rId2" display="YouTube" xr:uid="{F2678322-D58D-4F1F-859C-4CAFC7E929D9}"/>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CBF44-7C9B-4B21-9DF2-F400ACE894A7}">
  <sheetPr codeName="Sheet2"/>
  <dimension ref="B2:AJ221"/>
  <sheetViews>
    <sheetView zoomScaleNormal="100" workbookViewId="0">
      <selection activeCell="I50" sqref="I50:O50"/>
    </sheetView>
  </sheetViews>
  <sheetFormatPr defaultRowHeight="15" x14ac:dyDescent="0.25"/>
  <cols>
    <col min="1" max="2" width="7.5703125" style="134" customWidth="1"/>
    <col min="3" max="8" width="9.140625" style="134"/>
    <col min="9" max="15" width="10.5703125" style="134" customWidth="1"/>
    <col min="16" max="16" width="9.140625" style="134"/>
    <col min="17" max="32" width="9.140625" style="68"/>
    <col min="33" max="36" width="9.140625" style="141"/>
    <col min="37" max="16384" width="9.140625" style="134"/>
  </cols>
  <sheetData>
    <row r="2" spans="3:15" ht="15.75" thickBot="1" x14ac:dyDescent="0.3"/>
    <row r="3" spans="3:15" ht="32.25" thickBot="1" x14ac:dyDescent="0.3">
      <c r="C3" s="165" t="s">
        <v>18</v>
      </c>
      <c r="D3" s="166"/>
      <c r="E3" s="166"/>
      <c r="F3" s="166"/>
      <c r="G3" s="166"/>
      <c r="H3" s="166"/>
      <c r="I3" s="166"/>
      <c r="J3" s="166"/>
      <c r="K3" s="166"/>
      <c r="L3" s="166"/>
      <c r="M3" s="166"/>
      <c r="N3" s="166"/>
      <c r="O3" s="167"/>
    </row>
    <row r="4" spans="3:15" x14ac:dyDescent="0.25">
      <c r="C4" s="135"/>
      <c r="D4" s="136"/>
      <c r="E4" s="136"/>
      <c r="F4" s="136"/>
      <c r="G4" s="136"/>
      <c r="H4" s="136"/>
      <c r="I4" s="136"/>
      <c r="J4" s="136"/>
      <c r="K4" s="136"/>
      <c r="L4" s="136"/>
      <c r="M4" s="136"/>
      <c r="N4" s="136"/>
      <c r="O4" s="137"/>
    </row>
    <row r="5" spans="3:15" ht="18.75" x14ac:dyDescent="0.25">
      <c r="C5" s="168" t="s">
        <v>8</v>
      </c>
      <c r="D5" s="169"/>
      <c r="E5" s="169"/>
      <c r="F5" s="169"/>
      <c r="G5" s="169"/>
      <c r="H5" s="169"/>
      <c r="I5" s="169"/>
      <c r="J5" s="169"/>
      <c r="K5" s="169"/>
      <c r="L5" s="169"/>
      <c r="M5" s="169"/>
      <c r="N5" s="169"/>
      <c r="O5" s="170"/>
    </row>
    <row r="6" spans="3:15" ht="18.75" x14ac:dyDescent="0.25">
      <c r="C6" s="189" t="s">
        <v>100</v>
      </c>
      <c r="D6" s="190"/>
      <c r="E6" s="190"/>
      <c r="F6" s="190"/>
      <c r="G6" s="190"/>
      <c r="H6" s="190"/>
      <c r="I6" s="190"/>
      <c r="J6" s="190"/>
      <c r="K6" s="190"/>
      <c r="L6" s="190"/>
      <c r="M6" s="190"/>
      <c r="N6" s="190"/>
      <c r="O6" s="191"/>
    </row>
    <row r="7" spans="3:15" ht="18.75" customHeight="1" x14ac:dyDescent="0.25">
      <c r="C7" s="177" t="s">
        <v>99</v>
      </c>
      <c r="D7" s="178"/>
      <c r="E7" s="178"/>
      <c r="F7" s="178"/>
      <c r="G7" s="178"/>
      <c r="H7" s="178"/>
      <c r="I7" s="178"/>
      <c r="J7" s="178"/>
      <c r="K7" s="178"/>
      <c r="L7" s="178"/>
      <c r="M7" s="178"/>
      <c r="N7" s="178"/>
      <c r="O7" s="179"/>
    </row>
    <row r="8" spans="3:15" ht="18.75" customHeight="1" thickBot="1" x14ac:dyDescent="0.3">
      <c r="C8" s="69"/>
      <c r="D8" s="70"/>
      <c r="E8" s="70"/>
      <c r="F8" s="70"/>
      <c r="G8" s="70"/>
      <c r="H8" s="70"/>
      <c r="I8" s="70"/>
      <c r="J8" s="70"/>
      <c r="K8" s="70"/>
      <c r="L8" s="70"/>
      <c r="M8" s="70"/>
      <c r="N8" s="70"/>
      <c r="O8" s="71"/>
    </row>
    <row r="9" spans="3:15" ht="18.75" customHeight="1" x14ac:dyDescent="0.25">
      <c r="C9" s="171" t="s">
        <v>60</v>
      </c>
      <c r="D9" s="172"/>
      <c r="E9" s="172"/>
      <c r="F9" s="172"/>
      <c r="G9" s="172"/>
      <c r="H9" s="172"/>
      <c r="I9" s="172"/>
      <c r="J9" s="172"/>
      <c r="K9" s="172"/>
      <c r="L9" s="172"/>
      <c r="M9" s="172"/>
      <c r="N9" s="172"/>
      <c r="O9" s="173"/>
    </row>
    <row r="10" spans="3:15" x14ac:dyDescent="0.25">
      <c r="C10" s="174"/>
      <c r="D10" s="175"/>
      <c r="E10" s="175"/>
      <c r="F10" s="175"/>
      <c r="G10" s="175"/>
      <c r="H10" s="175"/>
      <c r="I10" s="175"/>
      <c r="J10" s="175"/>
      <c r="K10" s="175"/>
      <c r="L10" s="175"/>
      <c r="M10" s="175"/>
      <c r="N10" s="175"/>
      <c r="O10" s="176"/>
    </row>
    <row r="11" spans="3:15" ht="15.75" thickBot="1" x14ac:dyDescent="0.3">
      <c r="C11" s="192" t="s">
        <v>7</v>
      </c>
      <c r="D11" s="193"/>
      <c r="E11" s="193"/>
      <c r="F11" s="193"/>
      <c r="G11" s="193"/>
      <c r="H11" s="193"/>
      <c r="I11" s="193"/>
      <c r="J11" s="193"/>
      <c r="K11" s="193"/>
      <c r="L11" s="193"/>
      <c r="M11" s="193"/>
      <c r="N11" s="193"/>
      <c r="O11" s="194"/>
    </row>
    <row r="12" spans="3:15" ht="29.25" customHeight="1" thickBot="1" x14ac:dyDescent="0.3">
      <c r="C12" s="186" t="s">
        <v>344</v>
      </c>
      <c r="D12" s="187"/>
      <c r="E12" s="187"/>
      <c r="F12" s="187"/>
      <c r="G12" s="187"/>
      <c r="H12" s="187"/>
      <c r="I12" s="187"/>
      <c r="J12" s="187"/>
      <c r="K12" s="187"/>
      <c r="L12" s="187"/>
      <c r="M12" s="187"/>
      <c r="N12" s="187"/>
      <c r="O12" s="188"/>
    </row>
    <row r="14" spans="3:15" ht="15.75" thickBot="1" x14ac:dyDescent="0.3"/>
    <row r="15" spans="3:15" ht="26.25" customHeight="1" thickBot="1" x14ac:dyDescent="0.3">
      <c r="C15" s="198" t="s">
        <v>19</v>
      </c>
      <c r="D15" s="199"/>
      <c r="E15" s="199"/>
      <c r="F15" s="199"/>
      <c r="G15" s="199"/>
      <c r="H15" s="200"/>
      <c r="I15" s="195"/>
      <c r="J15" s="196"/>
      <c r="K15" s="196"/>
      <c r="L15" s="196"/>
      <c r="M15" s="196"/>
      <c r="N15" s="196"/>
      <c r="O15" s="197"/>
    </row>
    <row r="16" spans="3:15" ht="26.25" customHeight="1" thickBot="1" x14ac:dyDescent="0.3">
      <c r="C16" s="72"/>
      <c r="D16" s="72"/>
      <c r="E16" s="72"/>
      <c r="F16" s="72"/>
      <c r="G16" s="72"/>
      <c r="H16" s="72"/>
      <c r="I16" s="138"/>
      <c r="J16" s="138"/>
      <c r="K16" s="204" t="s">
        <v>273</v>
      </c>
      <c r="L16" s="214"/>
      <c r="M16" s="215"/>
      <c r="N16" s="204" t="s">
        <v>274</v>
      </c>
      <c r="O16" s="205"/>
    </row>
    <row r="17" spans="3:18" ht="26.25" customHeight="1" thickBot="1" x14ac:dyDescent="0.3">
      <c r="C17" s="201" t="s">
        <v>21</v>
      </c>
      <c r="D17" s="202"/>
      <c r="E17" s="202"/>
      <c r="F17" s="202"/>
      <c r="G17" s="202"/>
      <c r="H17" s="203"/>
      <c r="I17" s="181" t="s">
        <v>20</v>
      </c>
      <c r="J17" s="182"/>
      <c r="K17" s="206" t="s">
        <v>310</v>
      </c>
      <c r="L17" s="208"/>
      <c r="M17" s="208"/>
      <c r="N17" s="206" t="s">
        <v>1</v>
      </c>
      <c r="O17" s="207"/>
      <c r="P17" s="271" t="str">
        <f>IF(COUNTIF(N17:O31,"YES")&gt;5,"Too many: Only the first five will be included in the final map","")</f>
        <v/>
      </c>
      <c r="Q17" s="273"/>
      <c r="R17" s="68" t="str">
        <f t="shared" ref="R17:R31" si="0">IF(N17="Yes",K17,"")</f>
        <v/>
      </c>
    </row>
    <row r="18" spans="3:18" ht="26.25" customHeight="1" thickBot="1" x14ac:dyDescent="0.3">
      <c r="C18" s="73"/>
      <c r="D18" s="218" t="s">
        <v>306</v>
      </c>
      <c r="E18" s="219"/>
      <c r="F18" s="219"/>
      <c r="G18" s="219"/>
      <c r="H18" s="220"/>
      <c r="I18" s="183" t="s">
        <v>26</v>
      </c>
      <c r="J18" s="182"/>
      <c r="K18" s="211" t="s">
        <v>310</v>
      </c>
      <c r="L18" s="212"/>
      <c r="M18" s="213"/>
      <c r="N18" s="211" t="s">
        <v>1</v>
      </c>
      <c r="O18" s="213"/>
      <c r="P18" s="271"/>
      <c r="Q18" s="273"/>
      <c r="R18" s="68" t="str">
        <f t="shared" si="0"/>
        <v/>
      </c>
    </row>
    <row r="19" spans="3:18" ht="26.25" customHeight="1" thickBot="1" x14ac:dyDescent="0.3">
      <c r="C19" s="74" t="s">
        <v>57</v>
      </c>
      <c r="D19" s="221"/>
      <c r="E19" s="222"/>
      <c r="F19" s="222"/>
      <c r="G19" s="222"/>
      <c r="H19" s="223"/>
      <c r="I19" s="209" t="s">
        <v>22</v>
      </c>
      <c r="J19" s="210"/>
      <c r="K19" s="211" t="s">
        <v>310</v>
      </c>
      <c r="L19" s="212"/>
      <c r="M19" s="213"/>
      <c r="N19" s="211" t="s">
        <v>1</v>
      </c>
      <c r="O19" s="213"/>
      <c r="P19" s="271"/>
      <c r="Q19" s="273"/>
      <c r="R19" s="68" t="str">
        <f t="shared" si="0"/>
        <v/>
      </c>
    </row>
    <row r="20" spans="3:18" ht="26.25" customHeight="1" thickBot="1" x14ac:dyDescent="0.3">
      <c r="C20" s="139"/>
      <c r="D20" s="221"/>
      <c r="E20" s="222"/>
      <c r="F20" s="222"/>
      <c r="G20" s="222"/>
      <c r="H20" s="223"/>
      <c r="I20" s="209" t="s">
        <v>23</v>
      </c>
      <c r="J20" s="210"/>
      <c r="K20" s="211" t="s">
        <v>310</v>
      </c>
      <c r="L20" s="212"/>
      <c r="M20" s="213"/>
      <c r="N20" s="211" t="s">
        <v>1</v>
      </c>
      <c r="O20" s="213"/>
      <c r="P20" s="271"/>
      <c r="Q20" s="273"/>
      <c r="R20" s="68" t="str">
        <f t="shared" si="0"/>
        <v/>
      </c>
    </row>
    <row r="21" spans="3:18" ht="26.25" customHeight="1" thickBot="1" x14ac:dyDescent="0.3">
      <c r="C21" s="75"/>
      <c r="D21" s="224"/>
      <c r="E21" s="225"/>
      <c r="F21" s="225"/>
      <c r="G21" s="225"/>
      <c r="H21" s="226"/>
      <c r="I21" s="183" t="s">
        <v>48</v>
      </c>
      <c r="J21" s="182"/>
      <c r="K21" s="211" t="s">
        <v>310</v>
      </c>
      <c r="L21" s="212"/>
      <c r="M21" s="213"/>
      <c r="N21" s="211" t="s">
        <v>1</v>
      </c>
      <c r="O21" s="213"/>
      <c r="R21" s="68" t="str">
        <f t="shared" si="0"/>
        <v/>
      </c>
    </row>
    <row r="22" spans="3:18" ht="26.25" customHeight="1" thickBot="1" x14ac:dyDescent="0.3">
      <c r="C22" s="73"/>
      <c r="D22" s="218" t="s">
        <v>86</v>
      </c>
      <c r="E22" s="219"/>
      <c r="F22" s="219"/>
      <c r="G22" s="219"/>
      <c r="H22" s="220"/>
      <c r="I22" s="183" t="s">
        <v>17</v>
      </c>
      <c r="J22" s="182"/>
      <c r="K22" s="211" t="s">
        <v>310</v>
      </c>
      <c r="L22" s="212"/>
      <c r="M22" s="213"/>
      <c r="N22" s="211" t="s">
        <v>1</v>
      </c>
      <c r="O22" s="213"/>
      <c r="R22" s="68" t="str">
        <f t="shared" si="0"/>
        <v/>
      </c>
    </row>
    <row r="23" spans="3:18" ht="26.25" customHeight="1" thickBot="1" x14ac:dyDescent="0.3">
      <c r="C23" s="139"/>
      <c r="D23" s="221"/>
      <c r="E23" s="222"/>
      <c r="F23" s="222"/>
      <c r="G23" s="222"/>
      <c r="H23" s="223"/>
      <c r="I23" s="183" t="s">
        <v>66</v>
      </c>
      <c r="J23" s="182"/>
      <c r="K23" s="211" t="s">
        <v>310</v>
      </c>
      <c r="L23" s="212"/>
      <c r="M23" s="213"/>
      <c r="N23" s="211" t="s">
        <v>1</v>
      </c>
      <c r="O23" s="213"/>
      <c r="R23" s="68" t="str">
        <f t="shared" si="0"/>
        <v/>
      </c>
    </row>
    <row r="24" spans="3:18" ht="26.25" customHeight="1" thickBot="1" x14ac:dyDescent="0.3">
      <c r="C24" s="74" t="s">
        <v>57</v>
      </c>
      <c r="D24" s="221"/>
      <c r="E24" s="222"/>
      <c r="F24" s="222"/>
      <c r="G24" s="222"/>
      <c r="H24" s="223"/>
      <c r="I24" s="183" t="s">
        <v>67</v>
      </c>
      <c r="J24" s="182"/>
      <c r="K24" s="211" t="s">
        <v>310</v>
      </c>
      <c r="L24" s="212"/>
      <c r="M24" s="213"/>
      <c r="N24" s="211" t="s">
        <v>1</v>
      </c>
      <c r="O24" s="213"/>
      <c r="R24" s="68" t="str">
        <f t="shared" si="0"/>
        <v/>
      </c>
    </row>
    <row r="25" spans="3:18" ht="26.25" customHeight="1" thickBot="1" x14ac:dyDescent="0.3">
      <c r="C25" s="76"/>
      <c r="D25" s="221"/>
      <c r="E25" s="222"/>
      <c r="F25" s="222"/>
      <c r="G25" s="222"/>
      <c r="H25" s="223"/>
      <c r="I25" s="184" t="s">
        <v>24</v>
      </c>
      <c r="J25" s="185"/>
      <c r="K25" s="211" t="s">
        <v>310</v>
      </c>
      <c r="L25" s="212"/>
      <c r="M25" s="213"/>
      <c r="N25" s="211" t="s">
        <v>1</v>
      </c>
      <c r="O25" s="213"/>
      <c r="P25" s="271" t="str">
        <f>+P17</f>
        <v/>
      </c>
      <c r="Q25" s="273"/>
      <c r="R25" s="68" t="str">
        <f t="shared" si="0"/>
        <v/>
      </c>
    </row>
    <row r="26" spans="3:18" ht="26.25" customHeight="1" thickBot="1" x14ac:dyDescent="0.3">
      <c r="C26" s="75"/>
      <c r="D26" s="224"/>
      <c r="E26" s="225"/>
      <c r="F26" s="225"/>
      <c r="G26" s="225"/>
      <c r="H26" s="226"/>
      <c r="I26" s="184" t="s">
        <v>98</v>
      </c>
      <c r="J26" s="185"/>
      <c r="K26" s="211" t="s">
        <v>310</v>
      </c>
      <c r="L26" s="212"/>
      <c r="M26" s="213"/>
      <c r="N26" s="211" t="s">
        <v>1</v>
      </c>
      <c r="O26" s="213"/>
      <c r="P26" s="271"/>
      <c r="Q26" s="273"/>
      <c r="R26" s="68" t="str">
        <f t="shared" si="0"/>
        <v/>
      </c>
    </row>
    <row r="27" spans="3:18" ht="26.25" customHeight="1" thickBot="1" x14ac:dyDescent="0.3">
      <c r="C27" s="73"/>
      <c r="D27" s="218" t="s">
        <v>307</v>
      </c>
      <c r="E27" s="219"/>
      <c r="F27" s="219"/>
      <c r="G27" s="219"/>
      <c r="H27" s="220"/>
      <c r="I27" s="239"/>
      <c r="J27" s="240"/>
      <c r="K27" s="244"/>
      <c r="L27" s="245"/>
      <c r="M27" s="246"/>
      <c r="N27" s="244" t="s">
        <v>1</v>
      </c>
      <c r="O27" s="246"/>
      <c r="P27" s="271"/>
      <c r="Q27" s="273"/>
      <c r="R27" s="68" t="str">
        <f t="shared" si="0"/>
        <v/>
      </c>
    </row>
    <row r="28" spans="3:18" ht="26.25" customHeight="1" thickBot="1" x14ac:dyDescent="0.3">
      <c r="C28" s="139"/>
      <c r="D28" s="221"/>
      <c r="E28" s="222"/>
      <c r="F28" s="222"/>
      <c r="G28" s="222"/>
      <c r="H28" s="223"/>
      <c r="I28" s="239"/>
      <c r="J28" s="240"/>
      <c r="K28" s="244"/>
      <c r="L28" s="245"/>
      <c r="M28" s="246"/>
      <c r="N28" s="244" t="s">
        <v>1</v>
      </c>
      <c r="O28" s="246"/>
      <c r="R28" s="68" t="str">
        <f t="shared" si="0"/>
        <v/>
      </c>
    </row>
    <row r="29" spans="3:18" ht="26.25" customHeight="1" thickBot="1" x14ac:dyDescent="0.3">
      <c r="C29" s="74" t="s">
        <v>57</v>
      </c>
      <c r="D29" s="221"/>
      <c r="E29" s="222"/>
      <c r="F29" s="222"/>
      <c r="G29" s="222"/>
      <c r="H29" s="223"/>
      <c r="I29" s="239"/>
      <c r="J29" s="240"/>
      <c r="K29" s="244"/>
      <c r="L29" s="245"/>
      <c r="M29" s="246"/>
      <c r="N29" s="244" t="s">
        <v>1</v>
      </c>
      <c r="O29" s="246"/>
      <c r="R29" s="68" t="str">
        <f t="shared" si="0"/>
        <v/>
      </c>
    </row>
    <row r="30" spans="3:18" ht="26.25" customHeight="1" thickBot="1" x14ac:dyDescent="0.3">
      <c r="C30" s="76"/>
      <c r="D30" s="221"/>
      <c r="E30" s="222"/>
      <c r="F30" s="222"/>
      <c r="G30" s="222"/>
      <c r="H30" s="223"/>
      <c r="I30" s="239"/>
      <c r="J30" s="240"/>
      <c r="K30" s="244"/>
      <c r="L30" s="245"/>
      <c r="M30" s="246"/>
      <c r="N30" s="244" t="s">
        <v>1</v>
      </c>
      <c r="O30" s="246"/>
      <c r="R30" s="68" t="str">
        <f t="shared" si="0"/>
        <v/>
      </c>
    </row>
    <row r="31" spans="3:18" ht="26.25" customHeight="1" thickBot="1" x14ac:dyDescent="0.3">
      <c r="C31" s="75"/>
      <c r="D31" s="224"/>
      <c r="E31" s="225"/>
      <c r="F31" s="225"/>
      <c r="G31" s="225"/>
      <c r="H31" s="226"/>
      <c r="I31" s="239"/>
      <c r="J31" s="240"/>
      <c r="K31" s="244"/>
      <c r="L31" s="245"/>
      <c r="M31" s="246"/>
      <c r="N31" s="244" t="s">
        <v>1</v>
      </c>
      <c r="O31" s="246"/>
      <c r="R31" s="68" t="str">
        <f t="shared" si="0"/>
        <v/>
      </c>
    </row>
    <row r="32" spans="3:18" ht="26.25" customHeight="1" thickBot="1" x14ac:dyDescent="0.3">
      <c r="C32" s="72"/>
      <c r="D32" s="105"/>
      <c r="E32" s="105"/>
      <c r="F32" s="105"/>
      <c r="G32" s="105"/>
      <c r="H32" s="105"/>
      <c r="I32" s="17"/>
      <c r="J32" s="17"/>
      <c r="K32" s="138"/>
      <c r="L32" s="138"/>
      <c r="M32" s="138"/>
      <c r="N32" s="138"/>
      <c r="O32" s="138"/>
    </row>
    <row r="33" spans="2:22" ht="46.5" customHeight="1" thickBot="1" x14ac:dyDescent="0.3">
      <c r="C33" s="72"/>
      <c r="D33" s="72"/>
      <c r="E33" s="72"/>
      <c r="F33" s="72"/>
      <c r="G33" s="72"/>
      <c r="H33" s="72"/>
      <c r="I33" s="241" t="s">
        <v>342</v>
      </c>
      <c r="J33" s="242"/>
      <c r="K33" s="242"/>
      <c r="L33" s="242"/>
      <c r="M33" s="242"/>
      <c r="N33" s="242"/>
      <c r="O33" s="243"/>
    </row>
    <row r="34" spans="2:22" ht="26.25" customHeight="1" x14ac:dyDescent="0.25">
      <c r="C34" s="230" t="s">
        <v>341</v>
      </c>
      <c r="D34" s="231"/>
      <c r="E34" s="231"/>
      <c r="F34" s="231"/>
      <c r="G34" s="231"/>
      <c r="H34" s="232"/>
      <c r="I34" s="216" t="s">
        <v>9</v>
      </c>
      <c r="J34" s="77"/>
      <c r="K34" s="78"/>
      <c r="L34" s="216" t="s">
        <v>11</v>
      </c>
      <c r="M34" s="77"/>
      <c r="N34" s="78"/>
      <c r="O34" s="216" t="s">
        <v>10</v>
      </c>
    </row>
    <row r="35" spans="2:22" ht="26.25" customHeight="1" x14ac:dyDescent="0.25">
      <c r="C35" s="233"/>
      <c r="D35" s="234"/>
      <c r="E35" s="234"/>
      <c r="F35" s="234"/>
      <c r="G35" s="234"/>
      <c r="H35" s="235"/>
      <c r="I35" s="217"/>
      <c r="J35" s="79"/>
      <c r="K35" s="80"/>
      <c r="L35" s="217"/>
      <c r="M35" s="79"/>
      <c r="N35" s="80"/>
      <c r="O35" s="217"/>
    </row>
    <row r="36" spans="2:22" ht="26.25" customHeight="1" thickBot="1" x14ac:dyDescent="0.3">
      <c r="C36" s="233"/>
      <c r="D36" s="234"/>
      <c r="E36" s="234"/>
      <c r="F36" s="234"/>
      <c r="G36" s="234"/>
      <c r="H36" s="235"/>
      <c r="I36" s="217"/>
      <c r="J36" s="81"/>
      <c r="K36" s="82"/>
      <c r="L36" s="217"/>
      <c r="M36" s="81"/>
      <c r="N36" s="82"/>
      <c r="O36" s="217"/>
    </row>
    <row r="37" spans="2:22" ht="26.25" customHeight="1" thickBot="1" x14ac:dyDescent="0.3">
      <c r="B37" s="140"/>
      <c r="C37" s="233"/>
      <c r="D37" s="234"/>
      <c r="E37" s="234"/>
      <c r="F37" s="234"/>
      <c r="G37" s="234"/>
      <c r="H37" s="235"/>
      <c r="I37" s="15">
        <v>1</v>
      </c>
      <c r="J37" s="83">
        <v>2</v>
      </c>
      <c r="K37" s="15">
        <v>3</v>
      </c>
      <c r="L37" s="15">
        <v>4</v>
      </c>
      <c r="M37" s="15">
        <v>5</v>
      </c>
      <c r="N37" s="15">
        <v>6</v>
      </c>
      <c r="O37" s="84">
        <v>7</v>
      </c>
    </row>
    <row r="38" spans="2:22" ht="19.5" customHeight="1" x14ac:dyDescent="0.25">
      <c r="B38" s="140"/>
      <c r="C38" s="236" t="s">
        <v>102</v>
      </c>
      <c r="D38" s="237"/>
      <c r="E38" s="237"/>
      <c r="F38" s="237"/>
      <c r="G38" s="237"/>
      <c r="H38" s="238"/>
      <c r="I38" s="262" t="s">
        <v>340</v>
      </c>
      <c r="J38" s="263"/>
      <c r="K38" s="263"/>
      <c r="L38" s="263"/>
      <c r="M38" s="263"/>
      <c r="N38" s="263"/>
      <c r="O38" s="264"/>
      <c r="U38" s="5" t="s">
        <v>340</v>
      </c>
      <c r="V38" s="68">
        <v>0</v>
      </c>
    </row>
    <row r="39" spans="2:22" ht="19.5" customHeight="1" x14ac:dyDescent="0.25">
      <c r="B39" s="140"/>
      <c r="C39" s="227" t="s">
        <v>109</v>
      </c>
      <c r="D39" s="228"/>
      <c r="E39" s="228"/>
      <c r="F39" s="228"/>
      <c r="G39" s="228"/>
      <c r="H39" s="229"/>
      <c r="I39" s="277" t="s">
        <v>340</v>
      </c>
      <c r="J39" s="278"/>
      <c r="K39" s="278"/>
      <c r="L39" s="278"/>
      <c r="M39" s="278"/>
      <c r="N39" s="278"/>
      <c r="O39" s="279"/>
      <c r="P39" s="271" t="str">
        <f>IF(OR(L68&gt;5,L69&gt;5),"Please recheck as Map will only show up to 5 important factors and up to 5 not important factors","")</f>
        <v/>
      </c>
      <c r="Q39" s="272"/>
      <c r="U39" s="5" t="s">
        <v>338</v>
      </c>
      <c r="V39" s="68">
        <v>7</v>
      </c>
    </row>
    <row r="40" spans="2:22" ht="19.5" customHeight="1" x14ac:dyDescent="0.25">
      <c r="B40" s="140"/>
      <c r="C40" s="227" t="s">
        <v>110</v>
      </c>
      <c r="D40" s="228"/>
      <c r="E40" s="228"/>
      <c r="F40" s="228"/>
      <c r="G40" s="228"/>
      <c r="H40" s="229"/>
      <c r="I40" s="277" t="s">
        <v>340</v>
      </c>
      <c r="J40" s="278"/>
      <c r="K40" s="278"/>
      <c r="L40" s="278"/>
      <c r="M40" s="278"/>
      <c r="N40" s="278"/>
      <c r="O40" s="279"/>
      <c r="P40" s="271"/>
      <c r="Q40" s="272"/>
      <c r="U40" s="5" t="s">
        <v>343</v>
      </c>
      <c r="V40" s="68">
        <v>1</v>
      </c>
    </row>
    <row r="41" spans="2:22" ht="19.5" customHeight="1" x14ac:dyDescent="0.25">
      <c r="B41" s="140"/>
      <c r="C41" s="227" t="s">
        <v>105</v>
      </c>
      <c r="D41" s="228"/>
      <c r="E41" s="228"/>
      <c r="F41" s="228"/>
      <c r="G41" s="228"/>
      <c r="H41" s="229"/>
      <c r="I41" s="277" t="s">
        <v>340</v>
      </c>
      <c r="J41" s="278"/>
      <c r="K41" s="278"/>
      <c r="L41" s="278"/>
      <c r="M41" s="278"/>
      <c r="N41" s="278"/>
      <c r="O41" s="279"/>
      <c r="P41" s="271"/>
      <c r="Q41" s="272"/>
    </row>
    <row r="42" spans="2:22" ht="19.5" customHeight="1" x14ac:dyDescent="0.25">
      <c r="B42" s="140"/>
      <c r="C42" s="227" t="s">
        <v>111</v>
      </c>
      <c r="D42" s="228"/>
      <c r="E42" s="228"/>
      <c r="F42" s="228"/>
      <c r="G42" s="228"/>
      <c r="H42" s="229"/>
      <c r="I42" s="277" t="s">
        <v>340</v>
      </c>
      <c r="J42" s="278"/>
      <c r="K42" s="278"/>
      <c r="L42" s="278"/>
      <c r="M42" s="278"/>
      <c r="N42" s="278"/>
      <c r="O42" s="279"/>
      <c r="P42" s="271"/>
      <c r="Q42" s="272"/>
    </row>
    <row r="43" spans="2:22" ht="19.5" customHeight="1" x14ac:dyDescent="0.25">
      <c r="C43" s="227" t="s">
        <v>16</v>
      </c>
      <c r="D43" s="228"/>
      <c r="E43" s="228"/>
      <c r="F43" s="228"/>
      <c r="G43" s="228"/>
      <c r="H43" s="229"/>
      <c r="I43" s="277" t="s">
        <v>340</v>
      </c>
      <c r="J43" s="278"/>
      <c r="K43" s="278"/>
      <c r="L43" s="278"/>
      <c r="M43" s="278"/>
      <c r="N43" s="278"/>
      <c r="O43" s="279"/>
      <c r="P43" s="271"/>
      <c r="Q43" s="272"/>
    </row>
    <row r="44" spans="2:22" ht="19.5" customHeight="1" x14ac:dyDescent="0.25">
      <c r="C44" s="227" t="s">
        <v>13</v>
      </c>
      <c r="D44" s="228"/>
      <c r="E44" s="228"/>
      <c r="F44" s="228"/>
      <c r="G44" s="228"/>
      <c r="H44" s="229"/>
      <c r="I44" s="277" t="s">
        <v>340</v>
      </c>
      <c r="J44" s="278"/>
      <c r="K44" s="278"/>
      <c r="L44" s="278"/>
      <c r="M44" s="278"/>
      <c r="N44" s="278"/>
      <c r="O44" s="279"/>
      <c r="P44" s="271"/>
      <c r="Q44" s="272"/>
    </row>
    <row r="45" spans="2:22" ht="19.5" customHeight="1" x14ac:dyDescent="0.25">
      <c r="C45" s="227" t="s">
        <v>106</v>
      </c>
      <c r="D45" s="228"/>
      <c r="E45" s="228"/>
      <c r="F45" s="228"/>
      <c r="G45" s="228"/>
      <c r="H45" s="229"/>
      <c r="I45" s="250" t="s">
        <v>340</v>
      </c>
      <c r="J45" s="251"/>
      <c r="K45" s="251"/>
      <c r="L45" s="251"/>
      <c r="M45" s="251"/>
      <c r="N45" s="251"/>
      <c r="O45" s="252"/>
    </row>
    <row r="46" spans="2:22" ht="19.5" customHeight="1" x14ac:dyDescent="0.25">
      <c r="C46" s="227" t="s">
        <v>58</v>
      </c>
      <c r="D46" s="228"/>
      <c r="E46" s="228"/>
      <c r="F46" s="228"/>
      <c r="G46" s="228"/>
      <c r="H46" s="229"/>
      <c r="I46" s="250" t="s">
        <v>340</v>
      </c>
      <c r="J46" s="251"/>
      <c r="K46" s="251"/>
      <c r="L46" s="251"/>
      <c r="M46" s="251"/>
      <c r="N46" s="251"/>
      <c r="O46" s="252"/>
    </row>
    <row r="47" spans="2:22" ht="19.5" customHeight="1" x14ac:dyDescent="0.25">
      <c r="C47" s="227" t="s">
        <v>107</v>
      </c>
      <c r="D47" s="228"/>
      <c r="E47" s="228"/>
      <c r="F47" s="228"/>
      <c r="G47" s="228"/>
      <c r="H47" s="229"/>
      <c r="I47" s="250" t="s">
        <v>340</v>
      </c>
      <c r="J47" s="251"/>
      <c r="K47" s="251"/>
      <c r="L47" s="251"/>
      <c r="M47" s="251"/>
      <c r="N47" s="251"/>
      <c r="O47" s="252"/>
    </row>
    <row r="48" spans="2:22" ht="19.5" customHeight="1" x14ac:dyDescent="0.25">
      <c r="C48" s="227" t="s">
        <v>104</v>
      </c>
      <c r="D48" s="228"/>
      <c r="E48" s="228"/>
      <c r="F48" s="228"/>
      <c r="G48" s="228"/>
      <c r="H48" s="229"/>
      <c r="I48" s="250" t="s">
        <v>340</v>
      </c>
      <c r="J48" s="251"/>
      <c r="K48" s="251"/>
      <c r="L48" s="251"/>
      <c r="M48" s="251"/>
      <c r="N48" s="251"/>
      <c r="O48" s="252"/>
    </row>
    <row r="49" spans="3:17" ht="19.5" customHeight="1" x14ac:dyDescent="0.25">
      <c r="C49" s="227" t="s">
        <v>108</v>
      </c>
      <c r="D49" s="228"/>
      <c r="E49" s="228"/>
      <c r="F49" s="228"/>
      <c r="G49" s="228"/>
      <c r="H49" s="229"/>
      <c r="I49" s="250" t="s">
        <v>340</v>
      </c>
      <c r="J49" s="251"/>
      <c r="K49" s="251"/>
      <c r="L49" s="251"/>
      <c r="M49" s="251"/>
      <c r="N49" s="251"/>
      <c r="O49" s="252"/>
    </row>
    <row r="50" spans="3:17" ht="19.5" customHeight="1" x14ac:dyDescent="0.25">
      <c r="C50" s="253" t="s">
        <v>12</v>
      </c>
      <c r="D50" s="254"/>
      <c r="E50" s="254"/>
      <c r="F50" s="254"/>
      <c r="G50" s="254"/>
      <c r="H50" s="255"/>
      <c r="I50" s="250" t="s">
        <v>340</v>
      </c>
      <c r="J50" s="251"/>
      <c r="K50" s="251"/>
      <c r="L50" s="251"/>
      <c r="M50" s="251"/>
      <c r="N50" s="251"/>
      <c r="O50" s="252"/>
    </row>
    <row r="51" spans="3:17" ht="19.5" customHeight="1" x14ac:dyDescent="0.25">
      <c r="C51" s="253" t="s">
        <v>14</v>
      </c>
      <c r="D51" s="254"/>
      <c r="E51" s="254"/>
      <c r="F51" s="254"/>
      <c r="G51" s="254"/>
      <c r="H51" s="255"/>
      <c r="I51" s="250" t="s">
        <v>340</v>
      </c>
      <c r="J51" s="251"/>
      <c r="K51" s="251"/>
      <c r="L51" s="251"/>
      <c r="M51" s="251"/>
      <c r="N51" s="251"/>
      <c r="O51" s="252"/>
    </row>
    <row r="52" spans="3:17" ht="19.5" customHeight="1" x14ac:dyDescent="0.25">
      <c r="C52" s="253" t="s">
        <v>15</v>
      </c>
      <c r="D52" s="254"/>
      <c r="E52" s="254"/>
      <c r="F52" s="254"/>
      <c r="G52" s="254"/>
      <c r="H52" s="255"/>
      <c r="I52" s="250" t="s">
        <v>340</v>
      </c>
      <c r="J52" s="251"/>
      <c r="K52" s="251"/>
      <c r="L52" s="251"/>
      <c r="M52" s="251"/>
      <c r="N52" s="251"/>
      <c r="O52" s="252"/>
    </row>
    <row r="53" spans="3:17" ht="19.5" customHeight="1" thickBot="1" x14ac:dyDescent="0.3">
      <c r="C53" s="265" t="s">
        <v>103</v>
      </c>
      <c r="D53" s="266"/>
      <c r="E53" s="266"/>
      <c r="F53" s="266"/>
      <c r="G53" s="266"/>
      <c r="H53" s="267"/>
      <c r="I53" s="274" t="s">
        <v>340</v>
      </c>
      <c r="J53" s="275"/>
      <c r="K53" s="275"/>
      <c r="L53" s="275"/>
      <c r="M53" s="275"/>
      <c r="N53" s="275"/>
      <c r="O53" s="276"/>
    </row>
    <row r="54" spans="3:17" ht="21.75" thickBot="1" x14ac:dyDescent="0.3">
      <c r="C54" s="256" t="s">
        <v>308</v>
      </c>
      <c r="D54" s="257"/>
      <c r="E54" s="257"/>
      <c r="F54" s="257"/>
      <c r="G54" s="257"/>
      <c r="H54" s="258"/>
      <c r="I54" s="259" t="s">
        <v>309</v>
      </c>
      <c r="J54" s="260"/>
      <c r="K54" s="260"/>
      <c r="L54" s="260"/>
      <c r="M54" s="260"/>
      <c r="N54" s="260"/>
      <c r="O54" s="261"/>
    </row>
    <row r="55" spans="3:17" ht="19.5" customHeight="1" x14ac:dyDescent="0.25">
      <c r="C55" s="283"/>
      <c r="D55" s="284"/>
      <c r="E55" s="284"/>
      <c r="F55" s="284"/>
      <c r="G55" s="284"/>
      <c r="H55" s="285"/>
      <c r="I55" s="262" t="s">
        <v>340</v>
      </c>
      <c r="J55" s="263"/>
      <c r="K55" s="263"/>
      <c r="L55" s="263"/>
      <c r="M55" s="263"/>
      <c r="N55" s="263"/>
      <c r="O55" s="264"/>
    </row>
    <row r="56" spans="3:17" ht="19.5" customHeight="1" x14ac:dyDescent="0.25">
      <c r="C56" s="268"/>
      <c r="D56" s="269"/>
      <c r="E56" s="269"/>
      <c r="F56" s="269"/>
      <c r="G56" s="269"/>
      <c r="H56" s="270"/>
      <c r="I56" s="277" t="s">
        <v>340</v>
      </c>
      <c r="J56" s="278"/>
      <c r="K56" s="278"/>
      <c r="L56" s="278"/>
      <c r="M56" s="278"/>
      <c r="N56" s="278"/>
      <c r="O56" s="279"/>
      <c r="P56" s="271" t="str">
        <f>+P39</f>
        <v/>
      </c>
      <c r="Q56" s="272"/>
    </row>
    <row r="57" spans="3:17" ht="19.5" customHeight="1" x14ac:dyDescent="0.25">
      <c r="C57" s="268"/>
      <c r="D57" s="269"/>
      <c r="E57" s="269"/>
      <c r="F57" s="269"/>
      <c r="G57" s="269"/>
      <c r="H57" s="270"/>
      <c r="I57" s="277" t="s">
        <v>340</v>
      </c>
      <c r="J57" s="278"/>
      <c r="K57" s="278"/>
      <c r="L57" s="278"/>
      <c r="M57" s="278"/>
      <c r="N57" s="278"/>
      <c r="O57" s="279"/>
      <c r="P57" s="271"/>
      <c r="Q57" s="272"/>
    </row>
    <row r="58" spans="3:17" ht="19.5" customHeight="1" x14ac:dyDescent="0.25">
      <c r="C58" s="268"/>
      <c r="D58" s="269"/>
      <c r="E58" s="269"/>
      <c r="F58" s="269"/>
      <c r="G58" s="269"/>
      <c r="H58" s="270"/>
      <c r="I58" s="277" t="s">
        <v>340</v>
      </c>
      <c r="J58" s="278"/>
      <c r="K58" s="278"/>
      <c r="L58" s="278"/>
      <c r="M58" s="278"/>
      <c r="N58" s="278"/>
      <c r="O58" s="279"/>
      <c r="P58" s="271"/>
      <c r="Q58" s="272"/>
    </row>
    <row r="59" spans="3:17" ht="19.5" customHeight="1" x14ac:dyDescent="0.25">
      <c r="C59" s="268"/>
      <c r="D59" s="269"/>
      <c r="E59" s="269"/>
      <c r="F59" s="269"/>
      <c r="G59" s="269"/>
      <c r="H59" s="270"/>
      <c r="I59" s="277" t="s">
        <v>340</v>
      </c>
      <c r="J59" s="278"/>
      <c r="K59" s="278"/>
      <c r="L59" s="278"/>
      <c r="M59" s="278"/>
      <c r="N59" s="278"/>
      <c r="O59" s="279"/>
      <c r="P59" s="271"/>
      <c r="Q59" s="272"/>
    </row>
    <row r="60" spans="3:17" ht="19.5" customHeight="1" x14ac:dyDescent="0.25">
      <c r="C60" s="268"/>
      <c r="D60" s="269"/>
      <c r="E60" s="269"/>
      <c r="F60" s="269"/>
      <c r="G60" s="269"/>
      <c r="H60" s="270"/>
      <c r="I60" s="277" t="s">
        <v>340</v>
      </c>
      <c r="J60" s="278"/>
      <c r="K60" s="278"/>
      <c r="L60" s="278"/>
      <c r="M60" s="278"/>
      <c r="N60" s="278"/>
      <c r="O60" s="279"/>
      <c r="P60" s="271"/>
      <c r="Q60" s="272"/>
    </row>
    <row r="61" spans="3:17" ht="19.5" customHeight="1" x14ac:dyDescent="0.25">
      <c r="C61" s="268"/>
      <c r="D61" s="269"/>
      <c r="E61" s="269"/>
      <c r="F61" s="269"/>
      <c r="G61" s="269"/>
      <c r="H61" s="270"/>
      <c r="I61" s="277" t="s">
        <v>340</v>
      </c>
      <c r="J61" s="278"/>
      <c r="K61" s="278"/>
      <c r="L61" s="278"/>
      <c r="M61" s="278"/>
      <c r="N61" s="278"/>
      <c r="O61" s="279"/>
      <c r="P61" s="271"/>
      <c r="Q61" s="272"/>
    </row>
    <row r="62" spans="3:17" ht="19.5" customHeight="1" x14ac:dyDescent="0.25">
      <c r="C62" s="268"/>
      <c r="D62" s="269"/>
      <c r="E62" s="269"/>
      <c r="F62" s="269"/>
      <c r="G62" s="269"/>
      <c r="H62" s="270"/>
      <c r="I62" s="277" t="s">
        <v>340</v>
      </c>
      <c r="J62" s="278"/>
      <c r="K62" s="278"/>
      <c r="L62" s="278"/>
      <c r="M62" s="278"/>
      <c r="N62" s="278"/>
      <c r="O62" s="279"/>
    </row>
    <row r="63" spans="3:17" ht="19.5" customHeight="1" x14ac:dyDescent="0.25">
      <c r="C63" s="268"/>
      <c r="D63" s="269"/>
      <c r="E63" s="269"/>
      <c r="F63" s="269"/>
      <c r="G63" s="269"/>
      <c r="H63" s="270"/>
      <c r="I63" s="277" t="s">
        <v>340</v>
      </c>
      <c r="J63" s="278"/>
      <c r="K63" s="278"/>
      <c r="L63" s="278"/>
      <c r="M63" s="278"/>
      <c r="N63" s="278"/>
      <c r="O63" s="279"/>
    </row>
    <row r="64" spans="3:17" ht="19.5" customHeight="1" thickBot="1" x14ac:dyDescent="0.3">
      <c r="C64" s="286"/>
      <c r="D64" s="287"/>
      <c r="E64" s="287"/>
      <c r="F64" s="287"/>
      <c r="G64" s="287"/>
      <c r="H64" s="288"/>
      <c r="I64" s="280" t="s">
        <v>340</v>
      </c>
      <c r="J64" s="281"/>
      <c r="K64" s="281"/>
      <c r="L64" s="281"/>
      <c r="M64" s="281"/>
      <c r="N64" s="281"/>
      <c r="O64" s="282"/>
    </row>
    <row r="65" spans="3:15" ht="15.75" thickBot="1" x14ac:dyDescent="0.3"/>
    <row r="66" spans="3:15" ht="32.25" customHeight="1" thickBot="1" x14ac:dyDescent="0.3">
      <c r="C66" s="247" t="s">
        <v>112</v>
      </c>
      <c r="D66" s="248"/>
      <c r="E66" s="248"/>
      <c r="F66" s="248"/>
      <c r="G66" s="248"/>
      <c r="H66" s="248"/>
      <c r="I66" s="248"/>
      <c r="J66" s="248"/>
      <c r="K66" s="248"/>
      <c r="L66" s="248"/>
      <c r="M66" s="248"/>
      <c r="N66" s="248"/>
      <c r="O66" s="249"/>
    </row>
    <row r="67" spans="3:15" x14ac:dyDescent="0.25">
      <c r="I67" s="180"/>
      <c r="J67" s="180"/>
      <c r="K67" s="180"/>
      <c r="L67" s="180"/>
      <c r="M67" s="180"/>
      <c r="N67" s="180"/>
      <c r="O67" s="180"/>
    </row>
    <row r="68" spans="3:15" s="68" customFormat="1" x14ac:dyDescent="0.25">
      <c r="K68" s="68">
        <f>VLOOKUP(I38,$U$38:$V$40,2,FALSE)</f>
        <v>0</v>
      </c>
      <c r="L68" s="68">
        <f>COUNTIF(K$68:K$94,1)</f>
        <v>0</v>
      </c>
    </row>
    <row r="69" spans="3:15" s="68" customFormat="1" x14ac:dyDescent="0.25">
      <c r="K69" s="68">
        <f t="shared" ref="K69:K94" si="1">VLOOKUP(I39,$U$38:$V$40,2,FALSE)</f>
        <v>0</v>
      </c>
      <c r="L69" s="68">
        <f>COUNTIF(K$68:K$94,7)</f>
        <v>0</v>
      </c>
    </row>
    <row r="70" spans="3:15" s="68" customFormat="1" x14ac:dyDescent="0.25">
      <c r="K70" s="68">
        <f t="shared" si="1"/>
        <v>0</v>
      </c>
    </row>
    <row r="71" spans="3:15" s="68" customFormat="1" x14ac:dyDescent="0.25">
      <c r="K71" s="68">
        <f t="shared" si="1"/>
        <v>0</v>
      </c>
    </row>
    <row r="72" spans="3:15" s="68" customFormat="1" x14ac:dyDescent="0.25">
      <c r="K72" s="68">
        <f t="shared" si="1"/>
        <v>0</v>
      </c>
    </row>
    <row r="73" spans="3:15" s="68" customFormat="1" x14ac:dyDescent="0.25">
      <c r="K73" s="68">
        <f t="shared" si="1"/>
        <v>0</v>
      </c>
    </row>
    <row r="74" spans="3:15" s="68" customFormat="1" x14ac:dyDescent="0.25">
      <c r="K74" s="68">
        <f t="shared" si="1"/>
        <v>0</v>
      </c>
    </row>
    <row r="75" spans="3:15" s="68" customFormat="1" x14ac:dyDescent="0.25">
      <c r="K75" s="68">
        <f t="shared" si="1"/>
        <v>0</v>
      </c>
    </row>
    <row r="76" spans="3:15" s="68" customFormat="1" x14ac:dyDescent="0.25">
      <c r="K76" s="68">
        <f t="shared" si="1"/>
        <v>0</v>
      </c>
    </row>
    <row r="77" spans="3:15" s="68" customFormat="1" x14ac:dyDescent="0.25">
      <c r="K77" s="68">
        <f t="shared" si="1"/>
        <v>0</v>
      </c>
    </row>
    <row r="78" spans="3:15" s="68" customFormat="1" x14ac:dyDescent="0.25">
      <c r="K78" s="68">
        <f t="shared" si="1"/>
        <v>0</v>
      </c>
    </row>
    <row r="79" spans="3:15" s="68" customFormat="1" x14ac:dyDescent="0.25">
      <c r="K79" s="68">
        <f t="shared" si="1"/>
        <v>0</v>
      </c>
    </row>
    <row r="80" spans="3:15" s="68" customFormat="1" x14ac:dyDescent="0.25">
      <c r="K80" s="68">
        <f t="shared" si="1"/>
        <v>0</v>
      </c>
    </row>
    <row r="81" spans="3:11" s="68" customFormat="1" x14ac:dyDescent="0.25">
      <c r="K81" s="68">
        <f t="shared" si="1"/>
        <v>0</v>
      </c>
    </row>
    <row r="82" spans="3:11" s="68" customFormat="1" x14ac:dyDescent="0.25">
      <c r="K82" s="68">
        <f t="shared" si="1"/>
        <v>0</v>
      </c>
    </row>
    <row r="83" spans="3:11" s="68" customFormat="1" x14ac:dyDescent="0.25">
      <c r="K83" s="68">
        <f t="shared" si="1"/>
        <v>0</v>
      </c>
    </row>
    <row r="84" spans="3:11" s="68" customFormat="1" x14ac:dyDescent="0.25"/>
    <row r="85" spans="3:11" s="68" customFormat="1" x14ac:dyDescent="0.25">
      <c r="K85" s="68">
        <f t="shared" si="1"/>
        <v>0</v>
      </c>
    </row>
    <row r="86" spans="3:11" s="68" customFormat="1" x14ac:dyDescent="0.25">
      <c r="K86" s="68">
        <f t="shared" si="1"/>
        <v>0</v>
      </c>
    </row>
    <row r="87" spans="3:11" s="68" customFormat="1" x14ac:dyDescent="0.25">
      <c r="K87" s="68">
        <f t="shared" si="1"/>
        <v>0</v>
      </c>
    </row>
    <row r="88" spans="3:11" s="68" customFormat="1" x14ac:dyDescent="0.25">
      <c r="K88" s="68">
        <f t="shared" si="1"/>
        <v>0</v>
      </c>
    </row>
    <row r="89" spans="3:11" s="68" customFormat="1" x14ac:dyDescent="0.25">
      <c r="K89" s="68">
        <f t="shared" si="1"/>
        <v>0</v>
      </c>
    </row>
    <row r="90" spans="3:11" s="68" customFormat="1" x14ac:dyDescent="0.25">
      <c r="K90" s="68">
        <f t="shared" si="1"/>
        <v>0</v>
      </c>
    </row>
    <row r="91" spans="3:11" s="68" customFormat="1" x14ac:dyDescent="0.25">
      <c r="C91" s="68" t="s">
        <v>79</v>
      </c>
      <c r="K91" s="68">
        <f t="shared" si="1"/>
        <v>0</v>
      </c>
    </row>
    <row r="92" spans="3:11" s="68" customFormat="1" x14ac:dyDescent="0.25">
      <c r="C92" s="68" t="s">
        <v>85</v>
      </c>
      <c r="K92" s="68">
        <f t="shared" si="1"/>
        <v>0</v>
      </c>
    </row>
    <row r="93" spans="3:11" s="68" customFormat="1" x14ac:dyDescent="0.25">
      <c r="C93" s="68" t="s">
        <v>65</v>
      </c>
      <c r="K93" s="68">
        <f t="shared" si="1"/>
        <v>0</v>
      </c>
    </row>
    <row r="94" spans="3:11" s="68" customFormat="1" x14ac:dyDescent="0.25">
      <c r="C94" s="68" t="s">
        <v>69</v>
      </c>
      <c r="K94" s="68">
        <f t="shared" si="1"/>
        <v>0</v>
      </c>
    </row>
    <row r="95" spans="3:11" s="68" customFormat="1" x14ac:dyDescent="0.25">
      <c r="C95" s="68" t="s">
        <v>84</v>
      </c>
    </row>
    <row r="96" spans="3:11" s="68" customFormat="1" x14ac:dyDescent="0.25">
      <c r="C96" s="68" t="s">
        <v>68</v>
      </c>
    </row>
    <row r="97" spans="3:3" s="68" customFormat="1" x14ac:dyDescent="0.25">
      <c r="C97" s="68" t="s">
        <v>64</v>
      </c>
    </row>
    <row r="98" spans="3:3" s="68" customFormat="1" x14ac:dyDescent="0.25">
      <c r="C98" s="68" t="s">
        <v>81</v>
      </c>
    </row>
    <row r="99" spans="3:3" s="68" customFormat="1" x14ac:dyDescent="0.25">
      <c r="C99" s="68" t="s">
        <v>83</v>
      </c>
    </row>
    <row r="100" spans="3:3" s="68" customFormat="1" x14ac:dyDescent="0.25">
      <c r="C100" s="68" t="s">
        <v>70</v>
      </c>
    </row>
    <row r="101" spans="3:3" s="68" customFormat="1" x14ac:dyDescent="0.25">
      <c r="C101" s="68" t="s">
        <v>72</v>
      </c>
    </row>
    <row r="102" spans="3:3" s="68" customFormat="1" x14ac:dyDescent="0.25">
      <c r="C102" s="68" t="s">
        <v>62</v>
      </c>
    </row>
    <row r="103" spans="3:3" s="68" customFormat="1" x14ac:dyDescent="0.25">
      <c r="C103" s="68" t="s">
        <v>73</v>
      </c>
    </row>
    <row r="104" spans="3:3" s="68" customFormat="1" x14ac:dyDescent="0.25">
      <c r="C104" s="68" t="s">
        <v>80</v>
      </c>
    </row>
    <row r="105" spans="3:3" s="68" customFormat="1" x14ac:dyDescent="0.25">
      <c r="C105" s="68" t="s">
        <v>179</v>
      </c>
    </row>
    <row r="106" spans="3:3" s="68" customFormat="1" x14ac:dyDescent="0.25">
      <c r="C106" s="68" t="s">
        <v>75</v>
      </c>
    </row>
    <row r="107" spans="3:3" s="68" customFormat="1" x14ac:dyDescent="0.25">
      <c r="C107" s="68" t="s">
        <v>82</v>
      </c>
    </row>
    <row r="108" spans="3:3" s="68" customFormat="1" x14ac:dyDescent="0.25">
      <c r="C108" s="68" t="s">
        <v>61</v>
      </c>
    </row>
    <row r="109" spans="3:3" s="68" customFormat="1" x14ac:dyDescent="0.25">
      <c r="C109" s="68" t="s">
        <v>74</v>
      </c>
    </row>
    <row r="110" spans="3:3" s="68" customFormat="1" x14ac:dyDescent="0.25">
      <c r="C110" s="68" t="s">
        <v>76</v>
      </c>
    </row>
    <row r="111" spans="3:3" s="68" customFormat="1" x14ac:dyDescent="0.25">
      <c r="C111" s="68" t="s">
        <v>63</v>
      </c>
    </row>
    <row r="112" spans="3:3" s="68" customFormat="1" x14ac:dyDescent="0.25">
      <c r="C112" s="68" t="s">
        <v>77</v>
      </c>
    </row>
    <row r="113" spans="3:3" s="68" customFormat="1" x14ac:dyDescent="0.25">
      <c r="C113" s="68" t="s">
        <v>78</v>
      </c>
    </row>
    <row r="114" spans="3:3" s="68" customFormat="1" x14ac:dyDescent="0.25">
      <c r="C114" s="68" t="s">
        <v>71</v>
      </c>
    </row>
    <row r="115" spans="3:3" s="68" customFormat="1" x14ac:dyDescent="0.25">
      <c r="C115" s="68" t="s">
        <v>310</v>
      </c>
    </row>
    <row r="116" spans="3:3" s="68" customFormat="1" x14ac:dyDescent="0.25"/>
    <row r="117" spans="3:3" s="68" customFormat="1" x14ac:dyDescent="0.25">
      <c r="C117" s="68" t="s">
        <v>87</v>
      </c>
    </row>
    <row r="118" spans="3:3" s="68" customFormat="1" x14ac:dyDescent="0.25">
      <c r="C118" s="68" t="s">
        <v>88</v>
      </c>
    </row>
    <row r="119" spans="3:3" s="68" customFormat="1" x14ac:dyDescent="0.25">
      <c r="C119" s="68" t="s">
        <v>89</v>
      </c>
    </row>
    <row r="120" spans="3:3" s="68" customFormat="1" x14ac:dyDescent="0.25">
      <c r="C120" s="68" t="s">
        <v>91</v>
      </c>
    </row>
    <row r="121" spans="3:3" s="68" customFormat="1" x14ac:dyDescent="0.25">
      <c r="C121" s="68" t="s">
        <v>90</v>
      </c>
    </row>
    <row r="122" spans="3:3" s="68" customFormat="1" x14ac:dyDescent="0.25">
      <c r="C122" s="68" t="s">
        <v>310</v>
      </c>
    </row>
    <row r="123" spans="3:3" s="68" customFormat="1" x14ac:dyDescent="0.25"/>
    <row r="124" spans="3:3" s="68" customFormat="1" x14ac:dyDescent="0.25">
      <c r="C124" s="68" t="s">
        <v>92</v>
      </c>
    </row>
    <row r="125" spans="3:3" s="68" customFormat="1" x14ac:dyDescent="0.25">
      <c r="C125" s="68" t="s">
        <v>93</v>
      </c>
    </row>
    <row r="126" spans="3:3" s="68" customFormat="1" x14ac:dyDescent="0.25">
      <c r="C126" s="68" t="s">
        <v>94</v>
      </c>
    </row>
    <row r="127" spans="3:3" s="68" customFormat="1" x14ac:dyDescent="0.25">
      <c r="C127" s="68" t="s">
        <v>95</v>
      </c>
    </row>
    <row r="128" spans="3:3" s="68" customFormat="1" x14ac:dyDescent="0.25">
      <c r="C128" s="68" t="s">
        <v>97</v>
      </c>
    </row>
    <row r="129" spans="3:3" s="68" customFormat="1" x14ac:dyDescent="0.25">
      <c r="C129" s="68" t="s">
        <v>96</v>
      </c>
    </row>
    <row r="130" spans="3:3" s="68" customFormat="1" x14ac:dyDescent="0.25">
      <c r="C130" s="68" t="s">
        <v>310</v>
      </c>
    </row>
    <row r="131" spans="3:3" s="68" customFormat="1" x14ac:dyDescent="0.25"/>
    <row r="132" spans="3:3" s="68" customFormat="1" x14ac:dyDescent="0.25"/>
    <row r="133" spans="3:3" s="68" customFormat="1" x14ac:dyDescent="0.25"/>
    <row r="134" spans="3:3" s="68" customFormat="1" x14ac:dyDescent="0.25"/>
    <row r="135" spans="3:3" s="68" customFormat="1" x14ac:dyDescent="0.25"/>
    <row r="136" spans="3:3" s="68" customFormat="1" x14ac:dyDescent="0.25"/>
    <row r="137" spans="3:3" s="68" customFormat="1" x14ac:dyDescent="0.25"/>
    <row r="138" spans="3:3" s="68" customFormat="1" x14ac:dyDescent="0.25"/>
    <row r="139" spans="3:3" s="68" customFormat="1" x14ac:dyDescent="0.25"/>
    <row r="140" spans="3:3" s="68" customFormat="1" x14ac:dyDescent="0.25"/>
    <row r="141" spans="3:3" s="68" customFormat="1" x14ac:dyDescent="0.25"/>
    <row r="142" spans="3:3" s="68" customFormat="1" x14ac:dyDescent="0.25"/>
    <row r="143" spans="3:3" s="68" customFormat="1" x14ac:dyDescent="0.25"/>
    <row r="144" spans="3:3" s="68" customFormat="1" x14ac:dyDescent="0.25"/>
    <row r="145" spans="2:2" s="68" customFormat="1" x14ac:dyDescent="0.25"/>
    <row r="146" spans="2:2" s="68" customFormat="1" x14ac:dyDescent="0.25"/>
    <row r="147" spans="2:2" s="68" customFormat="1" x14ac:dyDescent="0.25">
      <c r="B147" s="68" t="s">
        <v>321</v>
      </c>
    </row>
    <row r="148" spans="2:2" s="68" customFormat="1" x14ac:dyDescent="0.25">
      <c r="B148" s="68" t="s">
        <v>323</v>
      </c>
    </row>
    <row r="149" spans="2:2" s="68" customFormat="1" x14ac:dyDescent="0.25">
      <c r="B149" s="68" t="s">
        <v>322</v>
      </c>
    </row>
    <row r="150" spans="2:2" s="68" customFormat="1" x14ac:dyDescent="0.25">
      <c r="B150" s="68" t="s">
        <v>324</v>
      </c>
    </row>
    <row r="151" spans="2:2" s="68" customFormat="1" x14ac:dyDescent="0.25">
      <c r="B151" s="68" t="s">
        <v>325</v>
      </c>
    </row>
    <row r="152" spans="2:2" s="68" customFormat="1" x14ac:dyDescent="0.25">
      <c r="B152" s="68" t="s">
        <v>326</v>
      </c>
    </row>
    <row r="153" spans="2:2" s="68" customFormat="1" x14ac:dyDescent="0.25">
      <c r="B153" s="68" t="s">
        <v>327</v>
      </c>
    </row>
    <row r="154" spans="2:2" s="68" customFormat="1" x14ac:dyDescent="0.25">
      <c r="B154" s="68" t="s">
        <v>328</v>
      </c>
    </row>
    <row r="155" spans="2:2" s="68" customFormat="1" x14ac:dyDescent="0.25">
      <c r="B155" s="68" t="s">
        <v>329</v>
      </c>
    </row>
    <row r="156" spans="2:2" s="68" customFormat="1" x14ac:dyDescent="0.25">
      <c r="B156" s="68" t="s">
        <v>330</v>
      </c>
    </row>
    <row r="157" spans="2:2" s="68" customFormat="1" x14ac:dyDescent="0.25">
      <c r="B157" s="68" t="s">
        <v>331</v>
      </c>
    </row>
    <row r="158" spans="2:2" s="68" customFormat="1" x14ac:dyDescent="0.25">
      <c r="B158" s="68" t="s">
        <v>310</v>
      </c>
    </row>
    <row r="159" spans="2:2" s="68" customFormat="1" x14ac:dyDescent="0.25"/>
    <row r="160" spans="2:2" s="68" customFormat="1" x14ac:dyDescent="0.25">
      <c r="B160" s="68" t="s">
        <v>0</v>
      </c>
    </row>
    <row r="161" spans="2:2" s="68" customFormat="1" x14ac:dyDescent="0.25">
      <c r="B161" s="68" t="s">
        <v>1</v>
      </c>
    </row>
    <row r="162" spans="2:2" s="68" customFormat="1" x14ac:dyDescent="0.25"/>
    <row r="163" spans="2:2" s="68" customFormat="1" x14ac:dyDescent="0.25">
      <c r="B163" s="68" t="s">
        <v>27</v>
      </c>
    </row>
    <row r="164" spans="2:2" s="68" customFormat="1" x14ac:dyDescent="0.25">
      <c r="B164" s="68" t="s">
        <v>31</v>
      </c>
    </row>
    <row r="165" spans="2:2" s="68" customFormat="1" x14ac:dyDescent="0.25">
      <c r="B165" s="68" t="s">
        <v>32</v>
      </c>
    </row>
    <row r="166" spans="2:2" s="68" customFormat="1" x14ac:dyDescent="0.25">
      <c r="B166" s="68" t="s">
        <v>25</v>
      </c>
    </row>
    <row r="167" spans="2:2" s="68" customFormat="1" x14ac:dyDescent="0.25">
      <c r="B167" s="68" t="s">
        <v>28</v>
      </c>
    </row>
    <row r="168" spans="2:2" s="68" customFormat="1" x14ac:dyDescent="0.25">
      <c r="B168" s="68" t="s">
        <v>29</v>
      </c>
    </row>
    <row r="169" spans="2:2" s="68" customFormat="1" x14ac:dyDescent="0.25">
      <c r="B169" s="68" t="s">
        <v>30</v>
      </c>
    </row>
    <row r="170" spans="2:2" s="68" customFormat="1" x14ac:dyDescent="0.25">
      <c r="B170" s="68" t="s">
        <v>33</v>
      </c>
    </row>
    <row r="171" spans="2:2" s="68" customFormat="1" x14ac:dyDescent="0.25">
      <c r="B171" s="68" t="s">
        <v>34</v>
      </c>
    </row>
    <row r="172" spans="2:2" s="68" customFormat="1" x14ac:dyDescent="0.25">
      <c r="B172" s="68" t="s">
        <v>310</v>
      </c>
    </row>
    <row r="173" spans="2:2" s="68" customFormat="1" x14ac:dyDescent="0.25"/>
    <row r="174" spans="2:2" s="68" customFormat="1" x14ac:dyDescent="0.25">
      <c r="B174" s="68" t="s">
        <v>35</v>
      </c>
    </row>
    <row r="175" spans="2:2" s="68" customFormat="1" x14ac:dyDescent="0.25">
      <c r="B175" s="68" t="s">
        <v>36</v>
      </c>
    </row>
    <row r="176" spans="2:2" s="68" customFormat="1" x14ac:dyDescent="0.25">
      <c r="B176" s="68" t="s">
        <v>37</v>
      </c>
    </row>
    <row r="177" spans="2:2" s="68" customFormat="1" x14ac:dyDescent="0.25">
      <c r="B177" s="68" t="s">
        <v>310</v>
      </c>
    </row>
    <row r="178" spans="2:2" s="68" customFormat="1" x14ac:dyDescent="0.25"/>
    <row r="179" spans="2:2" s="68" customFormat="1" x14ac:dyDescent="0.25"/>
    <row r="180" spans="2:2" s="68" customFormat="1" x14ac:dyDescent="0.25"/>
    <row r="181" spans="2:2" s="68" customFormat="1" x14ac:dyDescent="0.25"/>
    <row r="182" spans="2:2" s="68" customFormat="1" x14ac:dyDescent="0.25"/>
    <row r="183" spans="2:2" s="68" customFormat="1" x14ac:dyDescent="0.25">
      <c r="B183" s="68" t="s">
        <v>38</v>
      </c>
    </row>
    <row r="184" spans="2:2" s="68" customFormat="1" x14ac:dyDescent="0.25">
      <c r="B184" s="68" t="s">
        <v>39</v>
      </c>
    </row>
    <row r="185" spans="2:2" s="68" customFormat="1" x14ac:dyDescent="0.25">
      <c r="B185" s="68" t="s">
        <v>40</v>
      </c>
    </row>
    <row r="186" spans="2:2" s="68" customFormat="1" x14ac:dyDescent="0.25">
      <c r="B186" s="68" t="s">
        <v>41</v>
      </c>
    </row>
    <row r="187" spans="2:2" s="68" customFormat="1" x14ac:dyDescent="0.25">
      <c r="B187" s="68" t="s">
        <v>42</v>
      </c>
    </row>
    <row r="188" spans="2:2" s="68" customFormat="1" x14ac:dyDescent="0.25">
      <c r="B188" s="68" t="s">
        <v>43</v>
      </c>
    </row>
    <row r="189" spans="2:2" s="68" customFormat="1" x14ac:dyDescent="0.25">
      <c r="B189" s="68" t="s">
        <v>310</v>
      </c>
    </row>
    <row r="190" spans="2:2" s="68" customFormat="1" x14ac:dyDescent="0.25"/>
    <row r="191" spans="2:2" s="68" customFormat="1" x14ac:dyDescent="0.25">
      <c r="B191" s="68" t="s">
        <v>44</v>
      </c>
    </row>
    <row r="192" spans="2:2" s="68" customFormat="1" x14ac:dyDescent="0.25">
      <c r="B192" s="68" t="s">
        <v>59</v>
      </c>
    </row>
    <row r="193" spans="2:2" s="68" customFormat="1" x14ac:dyDescent="0.25">
      <c r="B193" s="68" t="s">
        <v>45</v>
      </c>
    </row>
    <row r="194" spans="2:2" s="68" customFormat="1" x14ac:dyDescent="0.25">
      <c r="B194" s="68" t="s">
        <v>46</v>
      </c>
    </row>
    <row r="195" spans="2:2" s="68" customFormat="1" x14ac:dyDescent="0.25">
      <c r="B195" s="68" t="s">
        <v>47</v>
      </c>
    </row>
    <row r="196" spans="2:2" s="68" customFormat="1" x14ac:dyDescent="0.25">
      <c r="B196" s="68" t="s">
        <v>310</v>
      </c>
    </row>
    <row r="197" spans="2:2" s="68" customFormat="1" x14ac:dyDescent="0.25"/>
    <row r="198" spans="2:2" s="68" customFormat="1" x14ac:dyDescent="0.25">
      <c r="B198" s="68" t="s">
        <v>49</v>
      </c>
    </row>
    <row r="199" spans="2:2" s="68" customFormat="1" x14ac:dyDescent="0.25">
      <c r="B199" s="68" t="s">
        <v>50</v>
      </c>
    </row>
    <row r="200" spans="2:2" s="68" customFormat="1" x14ac:dyDescent="0.25">
      <c r="B200" s="68" t="s">
        <v>54</v>
      </c>
    </row>
    <row r="201" spans="2:2" s="68" customFormat="1" x14ac:dyDescent="0.25">
      <c r="B201" s="68" t="s">
        <v>56</v>
      </c>
    </row>
    <row r="202" spans="2:2" s="68" customFormat="1" x14ac:dyDescent="0.25">
      <c r="B202" s="68" t="s">
        <v>55</v>
      </c>
    </row>
    <row r="203" spans="2:2" s="68" customFormat="1" x14ac:dyDescent="0.25">
      <c r="B203" s="68" t="s">
        <v>350</v>
      </c>
    </row>
    <row r="204" spans="2:2" s="68" customFormat="1" x14ac:dyDescent="0.25">
      <c r="B204" s="68" t="s">
        <v>53</v>
      </c>
    </row>
    <row r="205" spans="2:2" s="68" customFormat="1" x14ac:dyDescent="0.25">
      <c r="B205" s="68" t="s">
        <v>51</v>
      </c>
    </row>
    <row r="206" spans="2:2" s="68" customFormat="1" x14ac:dyDescent="0.25">
      <c r="B206" s="68" t="s">
        <v>52</v>
      </c>
    </row>
    <row r="207" spans="2:2" s="68" customFormat="1" x14ac:dyDescent="0.25">
      <c r="B207" s="68" t="s">
        <v>310</v>
      </c>
    </row>
    <row r="208" spans="2:2" s="68" customFormat="1" x14ac:dyDescent="0.25"/>
    <row r="209" s="68" customFormat="1" x14ac:dyDescent="0.25"/>
    <row r="210" s="68" customFormat="1" x14ac:dyDescent="0.25"/>
    <row r="211" s="68" customFormat="1" x14ac:dyDescent="0.25"/>
    <row r="212" s="68" customFormat="1" x14ac:dyDescent="0.25"/>
    <row r="213" s="68" customFormat="1" x14ac:dyDescent="0.25"/>
    <row r="214" s="68" customFormat="1" x14ac:dyDescent="0.25"/>
    <row r="215" s="68" customFormat="1" x14ac:dyDescent="0.25"/>
    <row r="216" s="68" customFormat="1" x14ac:dyDescent="0.25"/>
    <row r="217" s="68" customFormat="1" x14ac:dyDescent="0.25"/>
    <row r="218" s="68" customFormat="1" x14ac:dyDescent="0.25"/>
    <row r="219" s="68" customFormat="1" x14ac:dyDescent="0.25"/>
    <row r="220" s="68" customFormat="1" x14ac:dyDescent="0.25"/>
    <row r="221" s="68" customFormat="1" x14ac:dyDescent="0.25"/>
  </sheetData>
  <sheetProtection algorithmName="SHA-512" hashValue="WI5n5FxJWCgOIjyP1nnmimflbgXiVgOMlfm1SrbbfqBkjJm4RA8BuXvE2V6O6zbBGgGZ7hzWTEE66Z4EdCThyA==" saltValue="O+J9G7TLtS03/EpaTcFX/g==" spinCount="100000" sheet="1" objects="1" scenarios="1"/>
  <sortState xmlns:xlrd2="http://schemas.microsoft.com/office/spreadsheetml/2017/richdata2" ref="C91:C115">
    <sortCondition ref="C91:C115"/>
  </sortState>
  <mergeCells count="125">
    <mergeCell ref="C64:H64"/>
    <mergeCell ref="C56:H56"/>
    <mergeCell ref="C57:H57"/>
    <mergeCell ref="C58:H58"/>
    <mergeCell ref="C59:H59"/>
    <mergeCell ref="C60:H60"/>
    <mergeCell ref="C61:H61"/>
    <mergeCell ref="I56:O56"/>
    <mergeCell ref="I57:O57"/>
    <mergeCell ref="I58:O58"/>
    <mergeCell ref="I59:O59"/>
    <mergeCell ref="I60:O60"/>
    <mergeCell ref="I61:O61"/>
    <mergeCell ref="P39:Q44"/>
    <mergeCell ref="P56:Q61"/>
    <mergeCell ref="P17:Q20"/>
    <mergeCell ref="N27:O27"/>
    <mergeCell ref="N28:O28"/>
    <mergeCell ref="N29:O29"/>
    <mergeCell ref="N30:O30"/>
    <mergeCell ref="N31:O31"/>
    <mergeCell ref="P25:Q27"/>
    <mergeCell ref="I52:O52"/>
    <mergeCell ref="I53:O53"/>
    <mergeCell ref="I38:O38"/>
    <mergeCell ref="I39:O39"/>
    <mergeCell ref="I40:O40"/>
    <mergeCell ref="I41:O41"/>
    <mergeCell ref="I42:O42"/>
    <mergeCell ref="I43:O43"/>
    <mergeCell ref="I44:O44"/>
    <mergeCell ref="I45:O45"/>
    <mergeCell ref="K27:M27"/>
    <mergeCell ref="K28:M28"/>
    <mergeCell ref="K29:M29"/>
    <mergeCell ref="C66:O66"/>
    <mergeCell ref="I51:O51"/>
    <mergeCell ref="C51:H51"/>
    <mergeCell ref="C50:H50"/>
    <mergeCell ref="I50:O50"/>
    <mergeCell ref="C54:H54"/>
    <mergeCell ref="I54:O54"/>
    <mergeCell ref="I55:O55"/>
    <mergeCell ref="I46:O46"/>
    <mergeCell ref="I47:O47"/>
    <mergeCell ref="I48:O48"/>
    <mergeCell ref="I49:O49"/>
    <mergeCell ref="C52:H52"/>
    <mergeCell ref="C53:H53"/>
    <mergeCell ref="C46:H46"/>
    <mergeCell ref="C47:H47"/>
    <mergeCell ref="C48:H48"/>
    <mergeCell ref="C49:H49"/>
    <mergeCell ref="C62:H62"/>
    <mergeCell ref="C63:H63"/>
    <mergeCell ref="I62:O62"/>
    <mergeCell ref="I63:O63"/>
    <mergeCell ref="I64:O64"/>
    <mergeCell ref="C55:H55"/>
    <mergeCell ref="C42:H42"/>
    <mergeCell ref="C43:H43"/>
    <mergeCell ref="C44:H44"/>
    <mergeCell ref="C45:H45"/>
    <mergeCell ref="C34:H37"/>
    <mergeCell ref="C38:H38"/>
    <mergeCell ref="C39:H39"/>
    <mergeCell ref="D27:H31"/>
    <mergeCell ref="I23:J23"/>
    <mergeCell ref="I29:J29"/>
    <mergeCell ref="I30:J30"/>
    <mergeCell ref="I31:J31"/>
    <mergeCell ref="I33:O33"/>
    <mergeCell ref="O34:O36"/>
    <mergeCell ref="L34:L36"/>
    <mergeCell ref="K30:M30"/>
    <mergeCell ref="K31:M31"/>
    <mergeCell ref="I27:J27"/>
    <mergeCell ref="I28:J28"/>
    <mergeCell ref="C40:H40"/>
    <mergeCell ref="C41:H41"/>
    <mergeCell ref="D18:H21"/>
    <mergeCell ref="D22:H26"/>
    <mergeCell ref="K23:M23"/>
    <mergeCell ref="K22:M22"/>
    <mergeCell ref="K24:M24"/>
    <mergeCell ref="K25:M25"/>
    <mergeCell ref="K26:M26"/>
    <mergeCell ref="N26:O26"/>
    <mergeCell ref="I21:J21"/>
    <mergeCell ref="K21:M21"/>
    <mergeCell ref="N21:O21"/>
    <mergeCell ref="N23:O23"/>
    <mergeCell ref="I26:J26"/>
    <mergeCell ref="N18:O18"/>
    <mergeCell ref="N19:O19"/>
    <mergeCell ref="N20:O20"/>
    <mergeCell ref="N22:O22"/>
    <mergeCell ref="N24:O24"/>
    <mergeCell ref="N25:O25"/>
    <mergeCell ref="K18:M18"/>
    <mergeCell ref="K19:M19"/>
    <mergeCell ref="C3:O3"/>
    <mergeCell ref="C5:O5"/>
    <mergeCell ref="C9:O10"/>
    <mergeCell ref="C7:O7"/>
    <mergeCell ref="I67:O67"/>
    <mergeCell ref="I17:J17"/>
    <mergeCell ref="I22:J22"/>
    <mergeCell ref="I24:J24"/>
    <mergeCell ref="I25:J25"/>
    <mergeCell ref="C12:O12"/>
    <mergeCell ref="C6:O6"/>
    <mergeCell ref="C11:O11"/>
    <mergeCell ref="I15:O15"/>
    <mergeCell ref="C15:H15"/>
    <mergeCell ref="C17:H17"/>
    <mergeCell ref="N16:O16"/>
    <mergeCell ref="N17:O17"/>
    <mergeCell ref="K17:M17"/>
    <mergeCell ref="I18:J18"/>
    <mergeCell ref="I19:J19"/>
    <mergeCell ref="I20:J20"/>
    <mergeCell ref="K20:M20"/>
    <mergeCell ref="K16:M16"/>
    <mergeCell ref="I34:I36"/>
  </mergeCells>
  <conditionalFormatting sqref="I37:O37">
    <cfRule type="colorScale" priority="3">
      <colorScale>
        <cfvo type="min"/>
        <cfvo type="percentile" val="50"/>
        <cfvo type="max"/>
        <color rgb="FFF8696B"/>
        <color rgb="FFFFEB84"/>
        <color rgb="FF63BE7B"/>
      </colorScale>
    </cfRule>
  </conditionalFormatting>
  <conditionalFormatting sqref="I54">
    <cfRule type="colorScale" priority="2">
      <colorScale>
        <cfvo type="min"/>
        <cfvo type="percentile" val="50"/>
        <cfvo type="max"/>
        <color rgb="FFF8696B"/>
        <color rgb="FFFFEB84"/>
        <color rgb="FF63BE7B"/>
      </colorScale>
    </cfRule>
  </conditionalFormatting>
  <conditionalFormatting sqref="I33">
    <cfRule type="colorScale" priority="1">
      <colorScale>
        <cfvo type="min"/>
        <cfvo type="percentile" val="50"/>
        <cfvo type="max"/>
        <color rgb="FFF8696B"/>
        <color rgb="FFFFEB84"/>
        <color rgb="FF63BE7B"/>
      </colorScale>
    </cfRule>
  </conditionalFormatting>
  <dataValidations count="13">
    <dataValidation type="list" errorStyle="information" allowBlank="1" showInputMessage="1" showErrorMessage="1" error="See list" sqref="K17:M17" xr:uid="{F9CEDF8B-F880-4B97-95AD-52FCB049192C}">
      <formula1>$B$147:$B$158</formula1>
    </dataValidation>
    <dataValidation type="list" allowBlank="1" showInputMessage="1" showErrorMessage="1" error="Yes to include_x000a_No will not show" sqref="O17:O18 N17:N32" xr:uid="{3D9563E2-455C-4FE9-95CE-3D8D78659DF5}">
      <formula1>$B$160:$B$161</formula1>
    </dataValidation>
    <dataValidation type="list" allowBlank="1" showInputMessage="1" showErrorMessage="1" error="Seel list" sqref="K18:M18" xr:uid="{A0B6D25F-25C2-421F-ACDF-0BEBAF74F29A}">
      <formula1>$B$163:$B$172</formula1>
    </dataValidation>
    <dataValidation type="list" allowBlank="1" showInputMessage="1" showErrorMessage="1" error="See list" sqref="K19:M19" xr:uid="{FC6B92FD-ADC0-4EF8-AAF3-B2C7B754A4A5}">
      <formula1>$B$174:$B$177</formula1>
    </dataValidation>
    <dataValidation type="list" allowBlank="1" showInputMessage="1" showErrorMessage="1" error="See list" sqref="K20:M20" xr:uid="{8D5C63D3-C4A7-45A0-8260-E17A85A7AEBF}">
      <formula1>$B$183:$B$189</formula1>
    </dataValidation>
    <dataValidation type="list" allowBlank="1" showInputMessage="1" showErrorMessage="1" error="See list" sqref="K22:M22" xr:uid="{4D8C46D5-6908-4BC8-9C9D-A88672D7C220}">
      <formula1>$B$191:$B$196</formula1>
    </dataValidation>
    <dataValidation type="list" allowBlank="1" showInputMessage="1" showErrorMessage="1" error="See list" sqref="K21:M21" xr:uid="{C990AA6D-F3E5-4BC4-918E-1421E782802C}">
      <formula1>$B$198:$B$207</formula1>
    </dataValidation>
    <dataValidation type="list" allowBlank="1" showInputMessage="1" showErrorMessage="1" error="See list" sqref="K23:M24" xr:uid="{8B1F6919-C7FE-468D-896A-F28E45E1BEC1}">
      <formula1>$C$91:$C$115</formula1>
    </dataValidation>
    <dataValidation type="list" allowBlank="1" showInputMessage="1" showErrorMessage="1" error="See list" sqref="K25:M25" xr:uid="{FF85E59E-750F-4B2C-A79E-9F8EC36E03F2}">
      <formula1>$C$117:$C$122</formula1>
    </dataValidation>
    <dataValidation type="list" allowBlank="1" showInputMessage="1" showErrorMessage="1" error="See list" sqref="K26:M26" xr:uid="{15E352F5-17DD-4F07-815C-DECCDBA01DA3}">
      <formula1>$C$124:$C$130</formula1>
    </dataValidation>
    <dataValidation allowBlank="1" showInputMessage="1" showErrorMessage="1" error="See list" sqref="K27:K32" xr:uid="{EE17EFA6-2767-4322-ADDB-650A92D5024F}"/>
    <dataValidation allowBlank="1" showInputMessage="1" showErrorMessage="1" error="Enter from _x000a_1 to 7 only" sqref="I54 I33" xr:uid="{BA04873F-11F4-4E58-9A47-B2417D34C8CD}"/>
    <dataValidation type="list" allowBlank="1" showInputMessage="1" showErrorMessage="1" error="Enter from _x000a_1 to 7 only" sqref="I38:O53 I55:O64" xr:uid="{E96E0502-1051-408E-9D7C-CA0A63AF084B}">
      <formula1>$U$38:$U$40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BD471"/>
  <sheetViews>
    <sheetView zoomScaleNormal="100" workbookViewId="0">
      <selection activeCell="D3" sqref="D3:E5"/>
    </sheetView>
  </sheetViews>
  <sheetFormatPr defaultColWidth="8.85546875" defaultRowHeight="15.75" x14ac:dyDescent="0.25"/>
  <cols>
    <col min="1" max="3" width="8.85546875" style="6"/>
    <col min="4" max="4" width="60.7109375" style="6" customWidth="1"/>
    <col min="5" max="5" width="43.85546875" style="6" customWidth="1"/>
    <col min="6" max="6" width="8.85546875" style="6"/>
    <col min="7" max="7" width="8.85546875" style="18"/>
    <col min="8" max="8" width="8.85546875" style="8"/>
    <col min="9" max="26" width="8.85546875" style="7"/>
    <col min="27" max="29" width="8.85546875" style="66"/>
    <col min="30" max="30" width="8.85546875" style="66" customWidth="1"/>
    <col min="31" max="32" width="8.85546875" style="66"/>
    <col min="33" max="41" width="8.85546875" style="7"/>
    <col min="42" max="48" width="8.85546875" style="66"/>
    <col min="49" max="56" width="8.85546875" style="7"/>
    <col min="57" max="16384" width="8.85546875" style="6"/>
  </cols>
  <sheetData>
    <row r="2" spans="2:37" ht="16.5" thickBot="1" x14ac:dyDescent="0.3"/>
    <row r="3" spans="2:37" ht="31.5" x14ac:dyDescent="0.25">
      <c r="D3" s="292" t="s">
        <v>345</v>
      </c>
      <c r="E3" s="293"/>
      <c r="F3" s="9"/>
      <c r="G3" s="39"/>
      <c r="H3" s="43"/>
      <c r="I3" s="43"/>
      <c r="J3" s="43"/>
      <c r="K3" s="43"/>
      <c r="L3" s="43"/>
      <c r="M3" s="43"/>
      <c r="N3" s="43"/>
      <c r="O3" s="43"/>
      <c r="P3" s="43"/>
      <c r="Q3" s="8"/>
      <c r="R3" s="8"/>
      <c r="S3" s="8"/>
      <c r="T3" s="8"/>
      <c r="U3" s="8"/>
      <c r="V3" s="8"/>
      <c r="W3" s="8"/>
      <c r="X3" s="8"/>
      <c r="Y3" s="8"/>
      <c r="Z3" s="8"/>
      <c r="AA3" s="67"/>
    </row>
    <row r="4" spans="2:37" ht="31.5" x14ac:dyDescent="0.25">
      <c r="D4" s="294"/>
      <c r="E4" s="295"/>
      <c r="F4" s="9"/>
      <c r="G4" s="39"/>
      <c r="H4" s="43"/>
      <c r="I4" s="43"/>
      <c r="J4" s="43"/>
      <c r="K4" s="43"/>
      <c r="L4" s="43"/>
      <c r="M4" s="43"/>
      <c r="N4" s="43"/>
      <c r="O4" s="43"/>
      <c r="P4" s="43"/>
      <c r="Q4" s="8"/>
      <c r="R4" s="8"/>
      <c r="S4" s="8"/>
      <c r="T4" s="8"/>
      <c r="U4" s="8"/>
      <c r="V4" s="8"/>
      <c r="W4" s="8"/>
      <c r="X4" s="8"/>
      <c r="Y4" s="8"/>
      <c r="Z4" s="8"/>
      <c r="AA4" s="67"/>
    </row>
    <row r="5" spans="2:37" ht="32.25" thickBot="1" x14ac:dyDescent="0.3">
      <c r="D5" s="296"/>
      <c r="E5" s="297"/>
      <c r="F5" s="9"/>
      <c r="G5" s="39"/>
      <c r="H5" s="43"/>
      <c r="I5" s="43"/>
      <c r="J5" s="43"/>
      <c r="K5" s="43"/>
      <c r="L5" s="43"/>
      <c r="M5" s="43"/>
      <c r="N5" s="43"/>
      <c r="O5" s="43"/>
      <c r="P5" s="43"/>
      <c r="Q5" s="8"/>
      <c r="R5" s="8"/>
      <c r="S5" s="8"/>
      <c r="T5" s="8"/>
      <c r="U5" s="8"/>
      <c r="V5" s="8"/>
      <c r="W5" s="8"/>
      <c r="X5" s="8"/>
      <c r="Y5" s="8"/>
      <c r="Z5" s="8"/>
      <c r="AA5" s="67"/>
    </row>
    <row r="6" spans="2:37" ht="34.5" customHeight="1" x14ac:dyDescent="0.25">
      <c r="D6" s="298" t="s">
        <v>172</v>
      </c>
      <c r="E6" s="299"/>
      <c r="F6" s="9"/>
      <c r="G6" s="39"/>
      <c r="H6" s="43"/>
      <c r="I6" s="43"/>
      <c r="J6" s="43"/>
      <c r="K6" s="43"/>
      <c r="L6" s="43"/>
      <c r="M6" s="43"/>
      <c r="N6" s="43"/>
      <c r="O6" s="43"/>
      <c r="P6" s="43"/>
      <c r="Q6" s="8"/>
      <c r="R6" s="8"/>
      <c r="S6" s="8"/>
      <c r="T6" s="8"/>
      <c r="U6" s="8"/>
      <c r="V6" s="8"/>
      <c r="W6" s="8"/>
      <c r="X6" s="8"/>
      <c r="Y6" s="8"/>
      <c r="Z6" s="8"/>
      <c r="AA6" s="67"/>
    </row>
    <row r="7" spans="2:37" ht="34.5" customHeight="1" thickBot="1" x14ac:dyDescent="0.3">
      <c r="D7" s="300"/>
      <c r="E7" s="301"/>
      <c r="F7" s="9"/>
      <c r="G7" s="39"/>
      <c r="H7" s="43"/>
      <c r="I7" s="43"/>
      <c r="J7" s="43"/>
      <c r="K7" s="43"/>
      <c r="L7" s="43"/>
      <c r="M7" s="43"/>
      <c r="N7" s="43"/>
      <c r="O7" s="43"/>
      <c r="P7" s="43"/>
      <c r="Q7" s="8"/>
      <c r="R7" s="8"/>
      <c r="S7" s="8"/>
      <c r="T7" s="8"/>
      <c r="U7" s="8"/>
      <c r="V7" s="8"/>
      <c r="W7" s="8"/>
      <c r="X7" s="8"/>
      <c r="Y7" s="8"/>
      <c r="Z7" s="8"/>
      <c r="AA7" s="67"/>
    </row>
    <row r="8" spans="2:37" ht="21" customHeight="1" thickBot="1" x14ac:dyDescent="0.3">
      <c r="D8" s="290" t="s">
        <v>312</v>
      </c>
      <c r="E8" s="291"/>
      <c r="F8" s="10"/>
      <c r="G8" s="40"/>
      <c r="H8" s="11"/>
      <c r="I8" s="8"/>
      <c r="J8" s="8"/>
      <c r="K8" s="8"/>
      <c r="L8" s="8"/>
      <c r="M8" s="8"/>
      <c r="N8" s="8"/>
      <c r="O8" s="8"/>
      <c r="P8" s="8"/>
      <c r="Q8" s="8"/>
      <c r="R8" s="8"/>
      <c r="S8" s="8"/>
      <c r="T8" s="8"/>
      <c r="U8" s="8"/>
      <c r="V8" s="8"/>
      <c r="W8" s="8"/>
      <c r="X8" s="8"/>
      <c r="Y8" s="8"/>
      <c r="Z8" s="8"/>
      <c r="AA8" s="67"/>
    </row>
    <row r="9" spans="2:37" ht="16.5" thickBot="1" x14ac:dyDescent="0.3">
      <c r="C9" s="12"/>
      <c r="D9" s="289"/>
      <c r="E9" s="289"/>
      <c r="F9" s="12"/>
      <c r="G9" s="41"/>
      <c r="H9" s="13"/>
      <c r="I9" s="8"/>
      <c r="AK9" s="14"/>
    </row>
    <row r="10" spans="2:37" ht="17.25" customHeight="1" thickBot="1" x14ac:dyDescent="0.3">
      <c r="B10" s="142" t="s">
        <v>297</v>
      </c>
      <c r="C10" s="143"/>
      <c r="D10" s="21" t="s">
        <v>114</v>
      </c>
      <c r="E10" s="29" t="s">
        <v>113</v>
      </c>
      <c r="Q10" s="7" t="s">
        <v>0</v>
      </c>
    </row>
    <row r="11" spans="2:37" ht="17.25" customHeight="1" x14ac:dyDescent="0.25">
      <c r="B11" s="144" t="s">
        <v>298</v>
      </c>
      <c r="C11" s="145"/>
      <c r="D11" s="27" t="s">
        <v>115</v>
      </c>
      <c r="E11" s="28" t="s">
        <v>1</v>
      </c>
      <c r="Q11" s="7" t="s">
        <v>1</v>
      </c>
      <c r="AI11" s="7">
        <f>IF(E11="Yes",AI10+1,AI10)</f>
        <v>0</v>
      </c>
      <c r="AJ11" s="7" t="str">
        <f>IF(AI11=AI10,"",AI11)</f>
        <v/>
      </c>
      <c r="AK11" s="14" t="str">
        <f>IF(E11="Yes",D11,"")</f>
        <v/>
      </c>
    </row>
    <row r="12" spans="2:37" ht="17.25" customHeight="1" x14ac:dyDescent="0.25">
      <c r="B12" s="144" t="s">
        <v>299</v>
      </c>
      <c r="C12" s="145"/>
      <c r="D12" s="25" t="s">
        <v>116</v>
      </c>
      <c r="E12" s="24" t="s">
        <v>1</v>
      </c>
      <c r="AI12" s="7">
        <f t="shared" ref="AI12:AI36" si="0">IF(E12="Yes",AI11+1,AI11)</f>
        <v>0</v>
      </c>
      <c r="AJ12" s="7" t="str">
        <f t="shared" ref="AJ12:AJ75" si="1">IF(AI12=AI11,"",AI12)</f>
        <v/>
      </c>
      <c r="AK12" s="14" t="str">
        <f t="shared" ref="AK12:AK21" si="2">IF(E12="Yes",D12,"")</f>
        <v/>
      </c>
    </row>
    <row r="13" spans="2:37" ht="17.25" customHeight="1" thickBot="1" x14ac:dyDescent="0.3">
      <c r="B13" s="146" t="s">
        <v>300</v>
      </c>
      <c r="C13" s="147"/>
      <c r="D13" s="25" t="s">
        <v>142</v>
      </c>
      <c r="E13" s="24" t="s">
        <v>1</v>
      </c>
      <c r="AI13" s="7">
        <f t="shared" si="0"/>
        <v>0</v>
      </c>
      <c r="AJ13" s="7" t="str">
        <f t="shared" si="1"/>
        <v/>
      </c>
      <c r="AK13" s="14" t="str">
        <f t="shared" si="2"/>
        <v/>
      </c>
    </row>
    <row r="14" spans="2:37" ht="17.25" customHeight="1" x14ac:dyDescent="0.25">
      <c r="D14" s="25" t="s">
        <v>117</v>
      </c>
      <c r="E14" s="24" t="s">
        <v>1</v>
      </c>
      <c r="AI14" s="7">
        <f t="shared" si="0"/>
        <v>0</v>
      </c>
      <c r="AJ14" s="7" t="str">
        <f t="shared" si="1"/>
        <v/>
      </c>
      <c r="AK14" s="14" t="str">
        <f t="shared" si="2"/>
        <v/>
      </c>
    </row>
    <row r="15" spans="2:37" ht="17.25" customHeight="1" x14ac:dyDescent="0.25">
      <c r="D15" s="25" t="s">
        <v>118</v>
      </c>
      <c r="E15" s="24" t="s">
        <v>1</v>
      </c>
      <c r="AI15" s="7">
        <f t="shared" si="0"/>
        <v>0</v>
      </c>
      <c r="AJ15" s="7" t="str">
        <f t="shared" si="1"/>
        <v/>
      </c>
      <c r="AK15" s="14" t="str">
        <f t="shared" si="2"/>
        <v/>
      </c>
    </row>
    <row r="16" spans="2:37" ht="17.25" customHeight="1" x14ac:dyDescent="0.25">
      <c r="D16" s="25" t="s">
        <v>119</v>
      </c>
      <c r="E16" s="24" t="s">
        <v>1</v>
      </c>
      <c r="AI16" s="7">
        <f t="shared" si="0"/>
        <v>0</v>
      </c>
      <c r="AJ16" s="7" t="str">
        <f t="shared" si="1"/>
        <v/>
      </c>
      <c r="AK16" s="14" t="str">
        <f t="shared" si="2"/>
        <v/>
      </c>
    </row>
    <row r="17" spans="4:37" ht="17.25" customHeight="1" thickBot="1" x14ac:dyDescent="0.3">
      <c r="D17" s="30" t="s">
        <v>120</v>
      </c>
      <c r="E17" s="31" t="s">
        <v>1</v>
      </c>
      <c r="AI17" s="7">
        <f t="shared" si="0"/>
        <v>0</v>
      </c>
      <c r="AJ17" s="7" t="str">
        <f t="shared" si="1"/>
        <v/>
      </c>
      <c r="AK17" s="14" t="str">
        <f t="shared" si="2"/>
        <v/>
      </c>
    </row>
    <row r="18" spans="4:37" ht="17.25" customHeight="1" thickBot="1" x14ac:dyDescent="0.3">
      <c r="D18" s="21" t="s">
        <v>157</v>
      </c>
      <c r="E18" s="29" t="s">
        <v>113</v>
      </c>
      <c r="AI18" s="7">
        <f t="shared" si="0"/>
        <v>0</v>
      </c>
      <c r="AJ18" s="7" t="str">
        <f t="shared" si="1"/>
        <v/>
      </c>
      <c r="AK18" s="14" t="str">
        <f t="shared" si="2"/>
        <v/>
      </c>
    </row>
    <row r="19" spans="4:37" ht="17.25" customHeight="1" x14ac:dyDescent="0.25">
      <c r="D19" s="27" t="s">
        <v>133</v>
      </c>
      <c r="E19" s="28" t="s">
        <v>1</v>
      </c>
      <c r="AI19" s="7">
        <f t="shared" si="0"/>
        <v>0</v>
      </c>
      <c r="AJ19" s="7" t="str">
        <f t="shared" si="1"/>
        <v/>
      </c>
      <c r="AK19" s="14" t="str">
        <f t="shared" si="2"/>
        <v/>
      </c>
    </row>
    <row r="20" spans="4:37" ht="17.25" customHeight="1" x14ac:dyDescent="0.25">
      <c r="D20" s="25" t="s">
        <v>134</v>
      </c>
      <c r="E20" s="24" t="s">
        <v>1</v>
      </c>
      <c r="AI20" s="7">
        <f t="shared" si="0"/>
        <v>0</v>
      </c>
      <c r="AJ20" s="7" t="str">
        <f t="shared" si="1"/>
        <v/>
      </c>
      <c r="AK20" s="14" t="str">
        <f t="shared" si="2"/>
        <v/>
      </c>
    </row>
    <row r="21" spans="4:37" ht="17.25" customHeight="1" x14ac:dyDescent="0.25">
      <c r="D21" s="25" t="s">
        <v>4</v>
      </c>
      <c r="E21" s="24" t="s">
        <v>1</v>
      </c>
      <c r="AI21" s="7">
        <f t="shared" si="0"/>
        <v>0</v>
      </c>
      <c r="AJ21" s="7" t="str">
        <f t="shared" si="1"/>
        <v/>
      </c>
      <c r="AK21" s="14" t="str">
        <f t="shared" si="2"/>
        <v/>
      </c>
    </row>
    <row r="22" spans="4:37" ht="17.25" customHeight="1" x14ac:dyDescent="0.25">
      <c r="D22" s="25" t="s">
        <v>158</v>
      </c>
      <c r="E22" s="24" t="s">
        <v>1</v>
      </c>
      <c r="AI22" s="7">
        <f t="shared" si="0"/>
        <v>0</v>
      </c>
      <c r="AJ22" s="7" t="str">
        <f t="shared" si="1"/>
        <v/>
      </c>
      <c r="AK22" s="14" t="str">
        <f t="shared" ref="AK22:AK36" si="3">IF(E22="Yes",D22,"")</f>
        <v/>
      </c>
    </row>
    <row r="23" spans="4:37" ht="17.25" customHeight="1" x14ac:dyDescent="0.25">
      <c r="D23" s="25" t="s">
        <v>161</v>
      </c>
      <c r="E23" s="24" t="s">
        <v>1</v>
      </c>
      <c r="AI23" s="7">
        <f t="shared" si="0"/>
        <v>0</v>
      </c>
      <c r="AJ23" s="7" t="str">
        <f t="shared" si="1"/>
        <v/>
      </c>
      <c r="AK23" s="14" t="str">
        <f t="shared" si="3"/>
        <v/>
      </c>
    </row>
    <row r="24" spans="4:37" ht="17.25" customHeight="1" x14ac:dyDescent="0.25">
      <c r="D24" s="25" t="s">
        <v>159</v>
      </c>
      <c r="E24" s="24" t="s">
        <v>1</v>
      </c>
      <c r="AI24" s="7">
        <f t="shared" si="0"/>
        <v>0</v>
      </c>
      <c r="AJ24" s="7" t="str">
        <f t="shared" si="1"/>
        <v/>
      </c>
      <c r="AK24" s="14" t="str">
        <f t="shared" si="3"/>
        <v/>
      </c>
    </row>
    <row r="25" spans="4:37" ht="17.25" customHeight="1" x14ac:dyDescent="0.25">
      <c r="D25" s="25" t="s">
        <v>139</v>
      </c>
      <c r="E25" s="24" t="s">
        <v>1</v>
      </c>
      <c r="AI25" s="7">
        <f t="shared" si="0"/>
        <v>0</v>
      </c>
      <c r="AJ25" s="7" t="str">
        <f t="shared" si="1"/>
        <v/>
      </c>
      <c r="AK25" s="14" t="str">
        <f t="shared" si="3"/>
        <v/>
      </c>
    </row>
    <row r="26" spans="4:37" ht="17.25" customHeight="1" x14ac:dyDescent="0.25">
      <c r="D26" s="25" t="s">
        <v>160</v>
      </c>
      <c r="E26" s="24" t="s">
        <v>1</v>
      </c>
      <c r="AI26" s="7">
        <f t="shared" si="0"/>
        <v>0</v>
      </c>
      <c r="AJ26" s="7" t="str">
        <f t="shared" si="1"/>
        <v/>
      </c>
      <c r="AK26" s="14" t="str">
        <f t="shared" si="3"/>
        <v/>
      </c>
    </row>
    <row r="27" spans="4:37" ht="17.25" customHeight="1" x14ac:dyDescent="0.25">
      <c r="D27" s="25" t="s">
        <v>153</v>
      </c>
      <c r="E27" s="24" t="s">
        <v>1</v>
      </c>
      <c r="AI27" s="7">
        <f t="shared" si="0"/>
        <v>0</v>
      </c>
      <c r="AJ27" s="7" t="str">
        <f t="shared" si="1"/>
        <v/>
      </c>
      <c r="AK27" s="14" t="str">
        <f t="shared" si="3"/>
        <v/>
      </c>
    </row>
    <row r="28" spans="4:37" ht="17.25" customHeight="1" x14ac:dyDescent="0.25">
      <c r="D28" s="25" t="s">
        <v>156</v>
      </c>
      <c r="E28" s="24" t="s">
        <v>1</v>
      </c>
      <c r="AI28" s="7">
        <f t="shared" si="0"/>
        <v>0</v>
      </c>
      <c r="AJ28" s="7" t="str">
        <f t="shared" si="1"/>
        <v/>
      </c>
      <c r="AK28" s="14" t="str">
        <f t="shared" si="3"/>
        <v/>
      </c>
    </row>
    <row r="29" spans="4:37" ht="17.25" customHeight="1" thickBot="1" x14ac:dyDescent="0.3">
      <c r="D29" s="30" t="s">
        <v>162</v>
      </c>
      <c r="E29" s="31" t="s">
        <v>1</v>
      </c>
      <c r="AI29" s="7">
        <f t="shared" si="0"/>
        <v>0</v>
      </c>
      <c r="AJ29" s="7" t="str">
        <f t="shared" si="1"/>
        <v/>
      </c>
      <c r="AK29" s="14" t="str">
        <f t="shared" si="3"/>
        <v/>
      </c>
    </row>
    <row r="30" spans="4:37" ht="17.25" customHeight="1" thickBot="1" x14ac:dyDescent="0.3">
      <c r="D30" s="21" t="s">
        <v>165</v>
      </c>
      <c r="E30" s="29" t="s">
        <v>113</v>
      </c>
      <c r="AI30" s="7">
        <f t="shared" si="0"/>
        <v>0</v>
      </c>
      <c r="AJ30" s="7" t="str">
        <f t="shared" si="1"/>
        <v/>
      </c>
      <c r="AK30" s="14" t="str">
        <f t="shared" si="3"/>
        <v/>
      </c>
    </row>
    <row r="31" spans="4:37" ht="17.25" customHeight="1" x14ac:dyDescent="0.25">
      <c r="D31" s="27" t="s">
        <v>332</v>
      </c>
      <c r="E31" s="28" t="s">
        <v>1</v>
      </c>
      <c r="AI31" s="7">
        <f t="shared" si="0"/>
        <v>0</v>
      </c>
      <c r="AJ31" s="7" t="str">
        <f t="shared" si="1"/>
        <v/>
      </c>
      <c r="AK31" s="14" t="str">
        <f t="shared" si="3"/>
        <v/>
      </c>
    </row>
    <row r="32" spans="4:37" ht="17.25" customHeight="1" x14ac:dyDescent="0.25">
      <c r="D32" s="25" t="s">
        <v>136</v>
      </c>
      <c r="E32" s="24" t="s">
        <v>1</v>
      </c>
      <c r="AI32" s="7">
        <f t="shared" si="0"/>
        <v>0</v>
      </c>
      <c r="AJ32" s="7" t="str">
        <f t="shared" si="1"/>
        <v/>
      </c>
      <c r="AK32" s="14" t="str">
        <f t="shared" si="3"/>
        <v/>
      </c>
    </row>
    <row r="33" spans="4:37" ht="17.25" customHeight="1" x14ac:dyDescent="0.25">
      <c r="D33" s="25" t="s">
        <v>135</v>
      </c>
      <c r="E33" s="24" t="s">
        <v>1</v>
      </c>
      <c r="AI33" s="7">
        <f t="shared" si="0"/>
        <v>0</v>
      </c>
      <c r="AJ33" s="7" t="str">
        <f t="shared" si="1"/>
        <v/>
      </c>
      <c r="AK33" s="14" t="str">
        <f t="shared" si="3"/>
        <v/>
      </c>
    </row>
    <row r="34" spans="4:37" ht="17.25" customHeight="1" x14ac:dyDescent="0.25">
      <c r="D34" s="25" t="s">
        <v>137</v>
      </c>
      <c r="E34" s="24" t="s">
        <v>1</v>
      </c>
      <c r="AI34" s="7">
        <f t="shared" si="0"/>
        <v>0</v>
      </c>
      <c r="AJ34" s="7" t="str">
        <f t="shared" si="1"/>
        <v/>
      </c>
      <c r="AK34" s="14" t="str">
        <f t="shared" si="3"/>
        <v/>
      </c>
    </row>
    <row r="35" spans="4:37" ht="17.25" customHeight="1" x14ac:dyDescent="0.25">
      <c r="D35" s="25" t="s">
        <v>170</v>
      </c>
      <c r="E35" s="24" t="s">
        <v>1</v>
      </c>
      <c r="AI35" s="7">
        <f t="shared" si="0"/>
        <v>0</v>
      </c>
      <c r="AJ35" s="7" t="str">
        <f t="shared" si="1"/>
        <v/>
      </c>
      <c r="AK35" s="14" t="str">
        <f t="shared" si="3"/>
        <v/>
      </c>
    </row>
    <row r="36" spans="4:37" ht="17.25" customHeight="1" x14ac:dyDescent="0.25">
      <c r="D36" s="25" t="s">
        <v>150</v>
      </c>
      <c r="E36" s="24" t="s">
        <v>1</v>
      </c>
      <c r="AI36" s="7">
        <f t="shared" si="0"/>
        <v>0</v>
      </c>
      <c r="AJ36" s="7" t="str">
        <f t="shared" si="1"/>
        <v/>
      </c>
      <c r="AK36" s="14" t="str">
        <f t="shared" si="3"/>
        <v/>
      </c>
    </row>
    <row r="37" spans="4:37" ht="17.25" customHeight="1" x14ac:dyDescent="0.25">
      <c r="D37" s="25" t="s">
        <v>169</v>
      </c>
      <c r="E37" s="24" t="s">
        <v>1</v>
      </c>
      <c r="AI37" s="7">
        <f t="shared" ref="AI37:AI100" si="4">IF(E37="Yes",AI36+1,AI36)</f>
        <v>0</v>
      </c>
      <c r="AJ37" s="7" t="str">
        <f t="shared" si="1"/>
        <v/>
      </c>
      <c r="AK37" s="14" t="str">
        <f t="shared" ref="AK37:AK100" si="5">IF(E37="Yes",D37,"")</f>
        <v/>
      </c>
    </row>
    <row r="38" spans="4:37" ht="17.25" customHeight="1" thickBot="1" x14ac:dyDescent="0.3">
      <c r="D38" s="30" t="s">
        <v>149</v>
      </c>
      <c r="E38" s="31" t="s">
        <v>1</v>
      </c>
      <c r="AI38" s="7">
        <f t="shared" si="4"/>
        <v>0</v>
      </c>
      <c r="AJ38" s="7" t="str">
        <f t="shared" si="1"/>
        <v/>
      </c>
      <c r="AK38" s="14" t="str">
        <f t="shared" si="5"/>
        <v/>
      </c>
    </row>
    <row r="39" spans="4:37" ht="17.25" customHeight="1" thickBot="1" x14ac:dyDescent="0.3">
      <c r="D39" s="21" t="s">
        <v>121</v>
      </c>
      <c r="E39" s="29" t="s">
        <v>113</v>
      </c>
      <c r="AI39" s="7">
        <f t="shared" si="4"/>
        <v>0</v>
      </c>
      <c r="AJ39" s="7" t="str">
        <f t="shared" si="1"/>
        <v/>
      </c>
      <c r="AK39" s="14" t="str">
        <f t="shared" si="5"/>
        <v/>
      </c>
    </row>
    <row r="40" spans="4:37" ht="17.25" customHeight="1" x14ac:dyDescent="0.25">
      <c r="D40" s="27" t="s">
        <v>163</v>
      </c>
      <c r="E40" s="28" t="s">
        <v>1</v>
      </c>
      <c r="AI40" s="7">
        <f t="shared" si="4"/>
        <v>0</v>
      </c>
      <c r="AJ40" s="7" t="str">
        <f t="shared" si="1"/>
        <v/>
      </c>
      <c r="AK40" s="14" t="str">
        <f t="shared" si="5"/>
        <v/>
      </c>
    </row>
    <row r="41" spans="4:37" ht="17.25" customHeight="1" x14ac:dyDescent="0.25">
      <c r="D41" s="25" t="s">
        <v>123</v>
      </c>
      <c r="E41" s="24" t="s">
        <v>1</v>
      </c>
      <c r="AI41" s="7">
        <f t="shared" si="4"/>
        <v>0</v>
      </c>
      <c r="AJ41" s="7" t="str">
        <f t="shared" si="1"/>
        <v/>
      </c>
      <c r="AK41" s="14" t="str">
        <f t="shared" si="5"/>
        <v/>
      </c>
    </row>
    <row r="42" spans="4:37" ht="17.25" customHeight="1" x14ac:dyDescent="0.25">
      <c r="D42" s="25" t="s">
        <v>124</v>
      </c>
      <c r="E42" s="24" t="s">
        <v>1</v>
      </c>
      <c r="AI42" s="7">
        <f t="shared" si="4"/>
        <v>0</v>
      </c>
      <c r="AJ42" s="7" t="str">
        <f t="shared" si="1"/>
        <v/>
      </c>
      <c r="AK42" s="14" t="str">
        <f t="shared" si="5"/>
        <v/>
      </c>
    </row>
    <row r="43" spans="4:37" ht="17.25" customHeight="1" x14ac:dyDescent="0.25">
      <c r="D43" s="25" t="s">
        <v>125</v>
      </c>
      <c r="E43" s="24" t="s">
        <v>1</v>
      </c>
      <c r="AI43" s="7">
        <f t="shared" si="4"/>
        <v>0</v>
      </c>
      <c r="AJ43" s="7" t="str">
        <f t="shared" si="1"/>
        <v/>
      </c>
      <c r="AK43" s="14" t="str">
        <f t="shared" si="5"/>
        <v/>
      </c>
    </row>
    <row r="44" spans="4:37" ht="17.25" customHeight="1" thickBot="1" x14ac:dyDescent="0.3">
      <c r="D44" s="30" t="s">
        <v>130</v>
      </c>
      <c r="E44" s="31" t="s">
        <v>1</v>
      </c>
      <c r="AI44" s="7">
        <f t="shared" si="4"/>
        <v>0</v>
      </c>
      <c r="AJ44" s="7" t="str">
        <f t="shared" si="1"/>
        <v/>
      </c>
      <c r="AK44" s="14" t="str">
        <f t="shared" si="5"/>
        <v/>
      </c>
    </row>
    <row r="45" spans="4:37" ht="17.25" customHeight="1" thickBot="1" x14ac:dyDescent="0.3">
      <c r="D45" s="21" t="s">
        <v>126</v>
      </c>
      <c r="E45" s="29" t="s">
        <v>113</v>
      </c>
      <c r="AI45" s="7">
        <f t="shared" si="4"/>
        <v>0</v>
      </c>
      <c r="AJ45" s="7" t="str">
        <f t="shared" si="1"/>
        <v/>
      </c>
      <c r="AK45" s="14" t="str">
        <f t="shared" si="5"/>
        <v/>
      </c>
    </row>
    <row r="46" spans="4:37" ht="17.25" customHeight="1" x14ac:dyDescent="0.25">
      <c r="D46" s="27" t="s">
        <v>164</v>
      </c>
      <c r="E46" s="28" t="s">
        <v>1</v>
      </c>
      <c r="AI46" s="7">
        <f t="shared" si="4"/>
        <v>0</v>
      </c>
      <c r="AJ46" s="7" t="str">
        <f t="shared" si="1"/>
        <v/>
      </c>
      <c r="AK46" s="14" t="str">
        <f t="shared" si="5"/>
        <v/>
      </c>
    </row>
    <row r="47" spans="4:37" ht="17.25" customHeight="1" x14ac:dyDescent="0.25">
      <c r="D47" s="25" t="s">
        <v>151</v>
      </c>
      <c r="E47" s="24" t="s">
        <v>1</v>
      </c>
      <c r="AI47" s="7">
        <f t="shared" si="4"/>
        <v>0</v>
      </c>
      <c r="AJ47" s="7" t="str">
        <f t="shared" si="1"/>
        <v/>
      </c>
      <c r="AK47" s="14" t="str">
        <f t="shared" si="5"/>
        <v/>
      </c>
    </row>
    <row r="48" spans="4:37" ht="17.25" customHeight="1" x14ac:dyDescent="0.25">
      <c r="D48" s="25" t="s">
        <v>101</v>
      </c>
      <c r="E48" s="24" t="s">
        <v>1</v>
      </c>
      <c r="AI48" s="7">
        <f t="shared" si="4"/>
        <v>0</v>
      </c>
      <c r="AJ48" s="7" t="str">
        <f t="shared" si="1"/>
        <v/>
      </c>
      <c r="AK48" s="14" t="str">
        <f t="shared" si="5"/>
        <v/>
      </c>
    </row>
    <row r="49" spans="4:37" ht="17.25" customHeight="1" thickBot="1" x14ac:dyDescent="0.3">
      <c r="D49" s="30" t="s">
        <v>152</v>
      </c>
      <c r="E49" s="31" t="s">
        <v>1</v>
      </c>
      <c r="AI49" s="7">
        <f t="shared" si="4"/>
        <v>0</v>
      </c>
      <c r="AJ49" s="7" t="str">
        <f t="shared" si="1"/>
        <v/>
      </c>
      <c r="AK49" s="14" t="str">
        <f t="shared" si="5"/>
        <v/>
      </c>
    </row>
    <row r="50" spans="4:37" ht="17.25" customHeight="1" thickBot="1" x14ac:dyDescent="0.3">
      <c r="D50" s="21" t="s">
        <v>127</v>
      </c>
      <c r="E50" s="29" t="s">
        <v>113</v>
      </c>
      <c r="AI50" s="7">
        <f t="shared" si="4"/>
        <v>0</v>
      </c>
      <c r="AJ50" s="7" t="str">
        <f t="shared" si="1"/>
        <v/>
      </c>
      <c r="AK50" s="14" t="str">
        <f t="shared" si="5"/>
        <v/>
      </c>
    </row>
    <row r="51" spans="4:37" ht="17.25" customHeight="1" x14ac:dyDescent="0.25">
      <c r="D51" s="27" t="s">
        <v>128</v>
      </c>
      <c r="E51" s="28" t="s">
        <v>1</v>
      </c>
      <c r="AI51" s="7">
        <f t="shared" si="4"/>
        <v>0</v>
      </c>
      <c r="AJ51" s="7" t="str">
        <f t="shared" si="1"/>
        <v/>
      </c>
      <c r="AK51" s="14" t="str">
        <f t="shared" si="5"/>
        <v/>
      </c>
    </row>
    <row r="52" spans="4:37" ht="17.25" customHeight="1" x14ac:dyDescent="0.25">
      <c r="D52" s="25" t="s">
        <v>129</v>
      </c>
      <c r="E52" s="24" t="s">
        <v>1</v>
      </c>
      <c r="AI52" s="7">
        <f t="shared" si="4"/>
        <v>0</v>
      </c>
      <c r="AJ52" s="7" t="str">
        <f t="shared" si="1"/>
        <v/>
      </c>
      <c r="AK52" s="14" t="str">
        <f t="shared" si="5"/>
        <v/>
      </c>
    </row>
    <row r="53" spans="4:37" ht="17.25" customHeight="1" x14ac:dyDescent="0.25">
      <c r="D53" s="25" t="s">
        <v>138</v>
      </c>
      <c r="E53" s="24" t="s">
        <v>1</v>
      </c>
      <c r="AI53" s="7">
        <f t="shared" si="4"/>
        <v>0</v>
      </c>
      <c r="AJ53" s="7" t="str">
        <f t="shared" si="1"/>
        <v/>
      </c>
      <c r="AK53" s="14" t="str">
        <f t="shared" si="5"/>
        <v/>
      </c>
    </row>
    <row r="54" spans="4:37" ht="17.25" customHeight="1" thickBot="1" x14ac:dyDescent="0.3">
      <c r="D54" s="30" t="s">
        <v>131</v>
      </c>
      <c r="E54" s="31" t="s">
        <v>1</v>
      </c>
      <c r="AI54" s="7">
        <f t="shared" si="4"/>
        <v>0</v>
      </c>
      <c r="AJ54" s="7" t="str">
        <f t="shared" si="1"/>
        <v/>
      </c>
      <c r="AK54" s="14" t="str">
        <f t="shared" si="5"/>
        <v/>
      </c>
    </row>
    <row r="55" spans="4:37" ht="17.25" customHeight="1" thickBot="1" x14ac:dyDescent="0.3">
      <c r="D55" s="21" t="s">
        <v>140</v>
      </c>
      <c r="E55" s="29" t="s">
        <v>113</v>
      </c>
      <c r="AI55" s="7">
        <f t="shared" si="4"/>
        <v>0</v>
      </c>
      <c r="AJ55" s="7" t="str">
        <f t="shared" si="1"/>
        <v/>
      </c>
      <c r="AK55" s="14" t="str">
        <f t="shared" si="5"/>
        <v/>
      </c>
    </row>
    <row r="56" spans="4:37" ht="17.25" customHeight="1" x14ac:dyDescent="0.25">
      <c r="D56" s="27" t="s">
        <v>141</v>
      </c>
      <c r="E56" s="28" t="s">
        <v>1</v>
      </c>
      <c r="AI56" s="7">
        <f t="shared" si="4"/>
        <v>0</v>
      </c>
      <c r="AJ56" s="7" t="str">
        <f t="shared" si="1"/>
        <v/>
      </c>
      <c r="AK56" s="14" t="str">
        <f t="shared" si="5"/>
        <v/>
      </c>
    </row>
    <row r="57" spans="4:37" ht="17.25" customHeight="1" x14ac:dyDescent="0.25">
      <c r="D57" s="25" t="s">
        <v>143</v>
      </c>
      <c r="E57" s="24" t="s">
        <v>1</v>
      </c>
      <c r="AI57" s="7">
        <f t="shared" si="4"/>
        <v>0</v>
      </c>
      <c r="AJ57" s="7" t="str">
        <f t="shared" si="1"/>
        <v/>
      </c>
      <c r="AK57" s="14" t="str">
        <f t="shared" si="5"/>
        <v/>
      </c>
    </row>
    <row r="58" spans="4:37" ht="17.25" customHeight="1" x14ac:dyDescent="0.25">
      <c r="D58" s="25" t="s">
        <v>144</v>
      </c>
      <c r="E58" s="24" t="s">
        <v>1</v>
      </c>
      <c r="AI58" s="7">
        <f t="shared" si="4"/>
        <v>0</v>
      </c>
      <c r="AJ58" s="7" t="str">
        <f t="shared" si="1"/>
        <v/>
      </c>
      <c r="AK58" s="14" t="str">
        <f t="shared" si="5"/>
        <v/>
      </c>
    </row>
    <row r="59" spans="4:37" ht="17.25" customHeight="1" thickBot="1" x14ac:dyDescent="0.3">
      <c r="D59" s="30" t="s">
        <v>147</v>
      </c>
      <c r="E59" s="31" t="s">
        <v>1</v>
      </c>
      <c r="AI59" s="7">
        <f t="shared" si="4"/>
        <v>0</v>
      </c>
      <c r="AJ59" s="7" t="str">
        <f t="shared" si="1"/>
        <v/>
      </c>
      <c r="AK59" s="14" t="str">
        <f t="shared" si="5"/>
        <v/>
      </c>
    </row>
    <row r="60" spans="4:37" ht="17.25" customHeight="1" thickBot="1" x14ac:dyDescent="0.3">
      <c r="D60" s="21" t="s">
        <v>166</v>
      </c>
      <c r="E60" s="29" t="s">
        <v>113</v>
      </c>
      <c r="AI60" s="7">
        <f t="shared" si="4"/>
        <v>0</v>
      </c>
      <c r="AJ60" s="7" t="str">
        <f t="shared" si="1"/>
        <v/>
      </c>
      <c r="AK60" s="14" t="str">
        <f t="shared" si="5"/>
        <v/>
      </c>
    </row>
    <row r="61" spans="4:37" ht="17.25" customHeight="1" x14ac:dyDescent="0.25">
      <c r="D61" s="27" t="s">
        <v>167</v>
      </c>
      <c r="E61" s="28" t="s">
        <v>1</v>
      </c>
      <c r="AI61" s="7">
        <f t="shared" si="4"/>
        <v>0</v>
      </c>
      <c r="AJ61" s="7" t="str">
        <f t="shared" si="1"/>
        <v/>
      </c>
      <c r="AK61" s="14" t="str">
        <f t="shared" si="5"/>
        <v/>
      </c>
    </row>
    <row r="62" spans="4:37" ht="17.25" customHeight="1" x14ac:dyDescent="0.25">
      <c r="D62" s="25" t="s">
        <v>333</v>
      </c>
      <c r="E62" s="24" t="s">
        <v>1</v>
      </c>
      <c r="AI62" s="7">
        <f t="shared" si="4"/>
        <v>0</v>
      </c>
      <c r="AJ62" s="7" t="str">
        <f t="shared" si="1"/>
        <v/>
      </c>
      <c r="AK62" s="14" t="str">
        <f t="shared" si="5"/>
        <v/>
      </c>
    </row>
    <row r="63" spans="4:37" ht="17.25" customHeight="1" x14ac:dyDescent="0.25">
      <c r="D63" s="25" t="s">
        <v>145</v>
      </c>
      <c r="E63" s="24" t="s">
        <v>1</v>
      </c>
      <c r="AI63" s="7">
        <f t="shared" si="4"/>
        <v>0</v>
      </c>
      <c r="AJ63" s="7" t="str">
        <f t="shared" si="1"/>
        <v/>
      </c>
      <c r="AK63" s="14" t="str">
        <f t="shared" si="5"/>
        <v/>
      </c>
    </row>
    <row r="64" spans="4:37" ht="17.25" customHeight="1" thickBot="1" x14ac:dyDescent="0.3">
      <c r="D64" s="30" t="s">
        <v>154</v>
      </c>
      <c r="E64" s="31" t="s">
        <v>1</v>
      </c>
      <c r="AI64" s="7">
        <f t="shared" si="4"/>
        <v>0</v>
      </c>
      <c r="AJ64" s="7" t="str">
        <f t="shared" si="1"/>
        <v/>
      </c>
      <c r="AK64" s="14" t="str">
        <f t="shared" si="5"/>
        <v/>
      </c>
    </row>
    <row r="65" spans="2:37" ht="17.25" customHeight="1" thickBot="1" x14ac:dyDescent="0.3">
      <c r="D65" s="21" t="s">
        <v>171</v>
      </c>
      <c r="E65" s="29" t="s">
        <v>113</v>
      </c>
      <c r="AI65" s="7">
        <f t="shared" si="4"/>
        <v>0</v>
      </c>
      <c r="AJ65" s="7" t="str">
        <f t="shared" si="1"/>
        <v/>
      </c>
      <c r="AK65" s="14" t="str">
        <f t="shared" si="5"/>
        <v/>
      </c>
    </row>
    <row r="66" spans="2:37" ht="17.25" customHeight="1" x14ac:dyDescent="0.25">
      <c r="D66" s="27" t="s">
        <v>146</v>
      </c>
      <c r="E66" s="28" t="s">
        <v>1</v>
      </c>
      <c r="AI66" s="7">
        <f t="shared" si="4"/>
        <v>0</v>
      </c>
      <c r="AJ66" s="7" t="str">
        <f t="shared" si="1"/>
        <v/>
      </c>
      <c r="AK66" s="14" t="str">
        <f t="shared" si="5"/>
        <v/>
      </c>
    </row>
    <row r="67" spans="2:37" ht="17.25" customHeight="1" x14ac:dyDescent="0.25">
      <c r="D67" s="25" t="s">
        <v>148</v>
      </c>
      <c r="E67" s="24" t="s">
        <v>1</v>
      </c>
      <c r="AI67" s="7">
        <f t="shared" si="4"/>
        <v>0</v>
      </c>
      <c r="AJ67" s="7" t="str">
        <f t="shared" si="1"/>
        <v/>
      </c>
      <c r="AK67" s="14" t="str">
        <f t="shared" si="5"/>
        <v/>
      </c>
    </row>
    <row r="68" spans="2:37" ht="17.25" customHeight="1" thickBot="1" x14ac:dyDescent="0.3">
      <c r="D68" s="30" t="s">
        <v>155</v>
      </c>
      <c r="E68" s="31" t="s">
        <v>1</v>
      </c>
      <c r="AI68" s="7">
        <f t="shared" si="4"/>
        <v>0</v>
      </c>
      <c r="AJ68" s="7" t="str">
        <f t="shared" si="1"/>
        <v/>
      </c>
      <c r="AK68" s="14" t="str">
        <f t="shared" si="5"/>
        <v/>
      </c>
    </row>
    <row r="69" spans="2:37" ht="17.25" customHeight="1" thickBot="1" x14ac:dyDescent="0.3">
      <c r="D69" s="65" t="s">
        <v>292</v>
      </c>
      <c r="E69" s="29" t="s">
        <v>113</v>
      </c>
      <c r="AI69" s="7">
        <f t="shared" si="4"/>
        <v>0</v>
      </c>
      <c r="AJ69" s="7" t="str">
        <f t="shared" si="1"/>
        <v/>
      </c>
      <c r="AK69" s="14" t="str">
        <f t="shared" si="5"/>
        <v/>
      </c>
    </row>
    <row r="70" spans="2:37" ht="17.25" customHeight="1" x14ac:dyDescent="0.25">
      <c r="B70" s="142" t="s">
        <v>293</v>
      </c>
      <c r="C70" s="143"/>
      <c r="D70" s="85"/>
      <c r="E70" s="42" t="s">
        <v>1</v>
      </c>
      <c r="AI70" s="7">
        <f t="shared" si="4"/>
        <v>0</v>
      </c>
      <c r="AJ70" s="7" t="str">
        <f t="shared" si="1"/>
        <v/>
      </c>
      <c r="AK70" s="14" t="str">
        <f t="shared" si="5"/>
        <v/>
      </c>
    </row>
    <row r="71" spans="2:37" ht="17.25" customHeight="1" x14ac:dyDescent="0.25">
      <c r="B71" s="144" t="s">
        <v>294</v>
      </c>
      <c r="C71" s="145"/>
      <c r="D71" s="86"/>
      <c r="E71" s="35" t="s">
        <v>1</v>
      </c>
      <c r="AI71" s="7">
        <f t="shared" si="4"/>
        <v>0</v>
      </c>
      <c r="AJ71" s="7" t="str">
        <f t="shared" si="1"/>
        <v/>
      </c>
      <c r="AK71" s="14" t="str">
        <f t="shared" si="5"/>
        <v/>
      </c>
    </row>
    <row r="72" spans="2:37" ht="17.25" customHeight="1" x14ac:dyDescent="0.25">
      <c r="B72" s="144" t="s">
        <v>295</v>
      </c>
      <c r="C72" s="145"/>
      <c r="D72" s="86"/>
      <c r="E72" s="35" t="s">
        <v>1</v>
      </c>
      <c r="AI72" s="7">
        <f t="shared" si="4"/>
        <v>0</v>
      </c>
      <c r="AJ72" s="7" t="str">
        <f t="shared" si="1"/>
        <v/>
      </c>
      <c r="AK72" s="14" t="str">
        <f t="shared" si="5"/>
        <v/>
      </c>
    </row>
    <row r="73" spans="2:37" ht="16.5" thickBot="1" x14ac:dyDescent="0.3">
      <c r="B73" s="146" t="s">
        <v>296</v>
      </c>
      <c r="C73" s="147"/>
      <c r="D73" s="86"/>
      <c r="E73" s="35" t="s">
        <v>1</v>
      </c>
      <c r="AI73" s="7">
        <f t="shared" si="4"/>
        <v>0</v>
      </c>
      <c r="AJ73" s="7" t="str">
        <f t="shared" si="1"/>
        <v/>
      </c>
      <c r="AK73" s="14" t="str">
        <f t="shared" si="5"/>
        <v/>
      </c>
    </row>
    <row r="74" spans="2:37" x14ac:dyDescent="0.25">
      <c r="D74" s="86"/>
      <c r="E74" s="35" t="s">
        <v>1</v>
      </c>
      <c r="AI74" s="7">
        <f t="shared" si="4"/>
        <v>0</v>
      </c>
      <c r="AJ74" s="7" t="str">
        <f t="shared" si="1"/>
        <v/>
      </c>
      <c r="AK74" s="14" t="str">
        <f t="shared" si="5"/>
        <v/>
      </c>
    </row>
    <row r="75" spans="2:37" x14ac:dyDescent="0.25">
      <c r="D75" s="86"/>
      <c r="E75" s="35" t="s">
        <v>1</v>
      </c>
      <c r="AI75" s="7">
        <f t="shared" si="4"/>
        <v>0</v>
      </c>
      <c r="AJ75" s="7" t="str">
        <f t="shared" si="1"/>
        <v/>
      </c>
      <c r="AK75" s="14" t="str">
        <f t="shared" si="5"/>
        <v/>
      </c>
    </row>
    <row r="76" spans="2:37" x14ac:dyDescent="0.25">
      <c r="D76" s="86"/>
      <c r="E76" s="35" t="s">
        <v>1</v>
      </c>
      <c r="AI76" s="7">
        <f t="shared" si="4"/>
        <v>0</v>
      </c>
      <c r="AJ76" s="7" t="str">
        <f t="shared" ref="AJ76:AJ119" si="6">IF(AI76=AI75,"",AI76)</f>
        <v/>
      </c>
      <c r="AK76" s="14" t="str">
        <f t="shared" si="5"/>
        <v/>
      </c>
    </row>
    <row r="77" spans="2:37" x14ac:dyDescent="0.25">
      <c r="D77" s="86"/>
      <c r="E77" s="35" t="s">
        <v>1</v>
      </c>
      <c r="AI77" s="7">
        <f t="shared" si="4"/>
        <v>0</v>
      </c>
      <c r="AJ77" s="7" t="str">
        <f t="shared" si="6"/>
        <v/>
      </c>
      <c r="AK77" s="14" t="str">
        <f t="shared" si="5"/>
        <v/>
      </c>
    </row>
    <row r="78" spans="2:37" x14ac:dyDescent="0.25">
      <c r="D78" s="86"/>
      <c r="E78" s="35" t="s">
        <v>1</v>
      </c>
      <c r="AI78" s="7">
        <f t="shared" si="4"/>
        <v>0</v>
      </c>
      <c r="AJ78" s="7" t="str">
        <f t="shared" si="6"/>
        <v/>
      </c>
      <c r="AK78" s="14" t="str">
        <f t="shared" si="5"/>
        <v/>
      </c>
    </row>
    <row r="79" spans="2:37" x14ac:dyDescent="0.25">
      <c r="D79" s="86"/>
      <c r="E79" s="35" t="s">
        <v>1</v>
      </c>
      <c r="AI79" s="7">
        <f t="shared" si="4"/>
        <v>0</v>
      </c>
      <c r="AJ79" s="7" t="str">
        <f t="shared" si="6"/>
        <v/>
      </c>
      <c r="AK79" s="14" t="str">
        <f t="shared" si="5"/>
        <v/>
      </c>
    </row>
    <row r="80" spans="2:37" x14ac:dyDescent="0.25">
      <c r="D80" s="86"/>
      <c r="E80" s="35" t="s">
        <v>1</v>
      </c>
      <c r="AI80" s="7">
        <f t="shared" si="4"/>
        <v>0</v>
      </c>
      <c r="AJ80" s="7" t="str">
        <f t="shared" si="6"/>
        <v/>
      </c>
      <c r="AK80" s="14" t="str">
        <f t="shared" si="5"/>
        <v/>
      </c>
    </row>
    <row r="81" spans="4:37" x14ac:dyDescent="0.25">
      <c r="D81" s="86"/>
      <c r="E81" s="35" t="s">
        <v>1</v>
      </c>
      <c r="AI81" s="7">
        <f t="shared" si="4"/>
        <v>0</v>
      </c>
      <c r="AJ81" s="7" t="str">
        <f t="shared" si="6"/>
        <v/>
      </c>
      <c r="AK81" s="14" t="str">
        <f t="shared" si="5"/>
        <v/>
      </c>
    </row>
    <row r="82" spans="4:37" x14ac:dyDescent="0.25">
      <c r="D82" s="86"/>
      <c r="E82" s="35" t="s">
        <v>1</v>
      </c>
      <c r="AI82" s="7">
        <f t="shared" si="4"/>
        <v>0</v>
      </c>
      <c r="AJ82" s="7" t="str">
        <f t="shared" si="6"/>
        <v/>
      </c>
      <c r="AK82" s="14" t="str">
        <f t="shared" si="5"/>
        <v/>
      </c>
    </row>
    <row r="83" spans="4:37" x14ac:dyDescent="0.25">
      <c r="D83" s="86"/>
      <c r="E83" s="35" t="s">
        <v>1</v>
      </c>
      <c r="AI83" s="7">
        <f t="shared" si="4"/>
        <v>0</v>
      </c>
      <c r="AJ83" s="7" t="str">
        <f t="shared" si="6"/>
        <v/>
      </c>
      <c r="AK83" s="14" t="str">
        <f t="shared" si="5"/>
        <v/>
      </c>
    </row>
    <row r="84" spans="4:37" x14ac:dyDescent="0.25">
      <c r="D84" s="86"/>
      <c r="E84" s="35" t="s">
        <v>1</v>
      </c>
      <c r="AI84" s="7">
        <f t="shared" si="4"/>
        <v>0</v>
      </c>
      <c r="AJ84" s="7" t="str">
        <f t="shared" si="6"/>
        <v/>
      </c>
      <c r="AK84" s="14" t="str">
        <f t="shared" si="5"/>
        <v/>
      </c>
    </row>
    <row r="85" spans="4:37" x14ac:dyDescent="0.25">
      <c r="D85" s="86"/>
      <c r="E85" s="35" t="s">
        <v>1</v>
      </c>
      <c r="AI85" s="7">
        <f t="shared" si="4"/>
        <v>0</v>
      </c>
      <c r="AJ85" s="7" t="str">
        <f t="shared" si="6"/>
        <v/>
      </c>
      <c r="AK85" s="14" t="str">
        <f t="shared" si="5"/>
        <v/>
      </c>
    </row>
    <row r="86" spans="4:37" x14ac:dyDescent="0.25">
      <c r="D86" s="86"/>
      <c r="E86" s="35" t="s">
        <v>1</v>
      </c>
      <c r="AI86" s="7">
        <f t="shared" si="4"/>
        <v>0</v>
      </c>
      <c r="AJ86" s="7" t="str">
        <f t="shared" si="6"/>
        <v/>
      </c>
      <c r="AK86" s="14" t="str">
        <f t="shared" si="5"/>
        <v/>
      </c>
    </row>
    <row r="87" spans="4:37" x14ac:dyDescent="0.25">
      <c r="D87" s="86"/>
      <c r="E87" s="35" t="s">
        <v>1</v>
      </c>
      <c r="AI87" s="7">
        <f t="shared" si="4"/>
        <v>0</v>
      </c>
      <c r="AJ87" s="7" t="str">
        <f t="shared" si="6"/>
        <v/>
      </c>
      <c r="AK87" s="14" t="str">
        <f t="shared" si="5"/>
        <v/>
      </c>
    </row>
    <row r="88" spans="4:37" x14ac:dyDescent="0.25">
      <c r="D88" s="86"/>
      <c r="E88" s="35" t="s">
        <v>1</v>
      </c>
      <c r="AI88" s="7">
        <f t="shared" si="4"/>
        <v>0</v>
      </c>
      <c r="AJ88" s="7" t="str">
        <f t="shared" si="6"/>
        <v/>
      </c>
      <c r="AK88" s="14" t="str">
        <f t="shared" si="5"/>
        <v/>
      </c>
    </row>
    <row r="89" spans="4:37" x14ac:dyDescent="0.25">
      <c r="D89" s="86"/>
      <c r="E89" s="35" t="s">
        <v>1</v>
      </c>
      <c r="AI89" s="7">
        <f t="shared" si="4"/>
        <v>0</v>
      </c>
      <c r="AJ89" s="7" t="str">
        <f t="shared" si="6"/>
        <v/>
      </c>
      <c r="AK89" s="14" t="str">
        <f t="shared" si="5"/>
        <v/>
      </c>
    </row>
    <row r="90" spans="4:37" x14ac:dyDescent="0.25">
      <c r="D90" s="86"/>
      <c r="E90" s="35" t="s">
        <v>1</v>
      </c>
      <c r="AI90" s="7">
        <f t="shared" si="4"/>
        <v>0</v>
      </c>
      <c r="AJ90" s="7" t="str">
        <f t="shared" si="6"/>
        <v/>
      </c>
      <c r="AK90" s="14" t="str">
        <f t="shared" si="5"/>
        <v/>
      </c>
    </row>
    <row r="91" spans="4:37" x14ac:dyDescent="0.25">
      <c r="D91" s="86"/>
      <c r="E91" s="35" t="s">
        <v>1</v>
      </c>
      <c r="AI91" s="7">
        <f t="shared" si="4"/>
        <v>0</v>
      </c>
      <c r="AJ91" s="7" t="str">
        <f t="shared" si="6"/>
        <v/>
      </c>
      <c r="AK91" s="14" t="str">
        <f t="shared" si="5"/>
        <v/>
      </c>
    </row>
    <row r="92" spans="4:37" x14ac:dyDescent="0.25">
      <c r="D92" s="86"/>
      <c r="E92" s="35" t="s">
        <v>1</v>
      </c>
      <c r="AI92" s="7">
        <f t="shared" si="4"/>
        <v>0</v>
      </c>
      <c r="AJ92" s="7" t="str">
        <f t="shared" si="6"/>
        <v/>
      </c>
      <c r="AK92" s="14" t="str">
        <f t="shared" si="5"/>
        <v/>
      </c>
    </row>
    <row r="93" spans="4:37" x14ac:dyDescent="0.25">
      <c r="D93" s="86"/>
      <c r="E93" s="35" t="s">
        <v>1</v>
      </c>
      <c r="AI93" s="7">
        <f t="shared" si="4"/>
        <v>0</v>
      </c>
      <c r="AJ93" s="7" t="str">
        <f t="shared" si="6"/>
        <v/>
      </c>
      <c r="AK93" s="14" t="str">
        <f t="shared" si="5"/>
        <v/>
      </c>
    </row>
    <row r="94" spans="4:37" x14ac:dyDescent="0.25">
      <c r="D94" s="86"/>
      <c r="E94" s="35" t="s">
        <v>1</v>
      </c>
      <c r="AI94" s="7">
        <f t="shared" si="4"/>
        <v>0</v>
      </c>
      <c r="AJ94" s="7" t="str">
        <f t="shared" si="6"/>
        <v/>
      </c>
      <c r="AK94" s="14" t="str">
        <f t="shared" si="5"/>
        <v/>
      </c>
    </row>
    <row r="95" spans="4:37" x14ac:dyDescent="0.25">
      <c r="D95" s="86"/>
      <c r="E95" s="35" t="s">
        <v>1</v>
      </c>
      <c r="AI95" s="7">
        <f t="shared" si="4"/>
        <v>0</v>
      </c>
      <c r="AJ95" s="7" t="str">
        <f t="shared" si="6"/>
        <v/>
      </c>
      <c r="AK95" s="14" t="str">
        <f t="shared" si="5"/>
        <v/>
      </c>
    </row>
    <row r="96" spans="4:37" x14ac:dyDescent="0.25">
      <c r="D96" s="86"/>
      <c r="E96" s="35" t="s">
        <v>1</v>
      </c>
      <c r="AI96" s="7">
        <f t="shared" si="4"/>
        <v>0</v>
      </c>
      <c r="AJ96" s="7" t="str">
        <f t="shared" si="6"/>
        <v/>
      </c>
      <c r="AK96" s="14" t="str">
        <f t="shared" si="5"/>
        <v/>
      </c>
    </row>
    <row r="97" spans="4:37" x14ac:dyDescent="0.25">
      <c r="D97" s="86"/>
      <c r="E97" s="35" t="s">
        <v>1</v>
      </c>
      <c r="AI97" s="7">
        <f t="shared" si="4"/>
        <v>0</v>
      </c>
      <c r="AJ97" s="7" t="str">
        <f t="shared" si="6"/>
        <v/>
      </c>
      <c r="AK97" s="14" t="str">
        <f t="shared" si="5"/>
        <v/>
      </c>
    </row>
    <row r="98" spans="4:37" x14ac:dyDescent="0.25">
      <c r="D98" s="86"/>
      <c r="E98" s="35" t="s">
        <v>1</v>
      </c>
      <c r="AI98" s="7">
        <f t="shared" si="4"/>
        <v>0</v>
      </c>
      <c r="AJ98" s="7" t="str">
        <f t="shared" si="6"/>
        <v/>
      </c>
      <c r="AK98" s="14" t="str">
        <f t="shared" si="5"/>
        <v/>
      </c>
    </row>
    <row r="99" spans="4:37" x14ac:dyDescent="0.25">
      <c r="D99" s="86"/>
      <c r="E99" s="35" t="s">
        <v>1</v>
      </c>
      <c r="AI99" s="7">
        <f t="shared" si="4"/>
        <v>0</v>
      </c>
      <c r="AJ99" s="7" t="str">
        <f t="shared" si="6"/>
        <v/>
      </c>
      <c r="AK99" s="14" t="str">
        <f t="shared" si="5"/>
        <v/>
      </c>
    </row>
    <row r="100" spans="4:37" x14ac:dyDescent="0.25">
      <c r="D100" s="86"/>
      <c r="E100" s="35" t="s">
        <v>1</v>
      </c>
      <c r="AI100" s="7">
        <f t="shared" si="4"/>
        <v>0</v>
      </c>
      <c r="AJ100" s="7" t="str">
        <f t="shared" si="6"/>
        <v/>
      </c>
      <c r="AK100" s="14" t="str">
        <f t="shared" si="5"/>
        <v/>
      </c>
    </row>
    <row r="101" spans="4:37" x14ac:dyDescent="0.25">
      <c r="D101" s="86"/>
      <c r="E101" s="35" t="s">
        <v>1</v>
      </c>
      <c r="AI101" s="7">
        <f t="shared" ref="AI101:AI119" si="7">IF(E101="Yes",AI100+1,AI100)</f>
        <v>0</v>
      </c>
      <c r="AJ101" s="7" t="str">
        <f t="shared" si="6"/>
        <v/>
      </c>
      <c r="AK101" s="14" t="str">
        <f t="shared" ref="AK101:AK119" si="8">IF(E101="Yes",D101,"")</f>
        <v/>
      </c>
    </row>
    <row r="102" spans="4:37" x14ac:dyDescent="0.25">
      <c r="D102" s="86"/>
      <c r="E102" s="35" t="s">
        <v>1</v>
      </c>
      <c r="AI102" s="7">
        <f t="shared" si="7"/>
        <v>0</v>
      </c>
      <c r="AJ102" s="7" t="str">
        <f t="shared" si="6"/>
        <v/>
      </c>
      <c r="AK102" s="14" t="str">
        <f t="shared" si="8"/>
        <v/>
      </c>
    </row>
    <row r="103" spans="4:37" x14ac:dyDescent="0.25">
      <c r="D103" s="86"/>
      <c r="E103" s="35" t="s">
        <v>1</v>
      </c>
      <c r="AI103" s="7">
        <f t="shared" si="7"/>
        <v>0</v>
      </c>
      <c r="AJ103" s="7" t="str">
        <f t="shared" si="6"/>
        <v/>
      </c>
      <c r="AK103" s="14" t="str">
        <f t="shared" si="8"/>
        <v/>
      </c>
    </row>
    <row r="104" spans="4:37" x14ac:dyDescent="0.25">
      <c r="D104" s="86"/>
      <c r="E104" s="35" t="s">
        <v>1</v>
      </c>
      <c r="AI104" s="7">
        <f t="shared" si="7"/>
        <v>0</v>
      </c>
      <c r="AJ104" s="7" t="str">
        <f t="shared" si="6"/>
        <v/>
      </c>
      <c r="AK104" s="14" t="str">
        <f t="shared" si="8"/>
        <v/>
      </c>
    </row>
    <row r="105" spans="4:37" x14ac:dyDescent="0.25">
      <c r="D105" s="86"/>
      <c r="E105" s="35" t="s">
        <v>1</v>
      </c>
      <c r="AI105" s="7">
        <f t="shared" si="7"/>
        <v>0</v>
      </c>
      <c r="AJ105" s="7" t="str">
        <f t="shared" si="6"/>
        <v/>
      </c>
      <c r="AK105" s="14" t="str">
        <f t="shared" si="8"/>
        <v/>
      </c>
    </row>
    <row r="106" spans="4:37" x14ac:dyDescent="0.25">
      <c r="D106" s="86"/>
      <c r="E106" s="35" t="s">
        <v>1</v>
      </c>
      <c r="AI106" s="7">
        <f t="shared" si="7"/>
        <v>0</v>
      </c>
      <c r="AJ106" s="7" t="str">
        <f t="shared" si="6"/>
        <v/>
      </c>
      <c r="AK106" s="14" t="str">
        <f t="shared" si="8"/>
        <v/>
      </c>
    </row>
    <row r="107" spans="4:37" x14ac:dyDescent="0.25">
      <c r="D107" s="86"/>
      <c r="E107" s="35" t="s">
        <v>1</v>
      </c>
      <c r="AI107" s="7">
        <f t="shared" si="7"/>
        <v>0</v>
      </c>
      <c r="AJ107" s="7" t="str">
        <f t="shared" si="6"/>
        <v/>
      </c>
      <c r="AK107" s="14" t="str">
        <f t="shared" si="8"/>
        <v/>
      </c>
    </row>
    <row r="108" spans="4:37" x14ac:dyDescent="0.25">
      <c r="D108" s="86"/>
      <c r="E108" s="35" t="s">
        <v>1</v>
      </c>
      <c r="AI108" s="7">
        <f t="shared" si="7"/>
        <v>0</v>
      </c>
      <c r="AJ108" s="7" t="str">
        <f t="shared" si="6"/>
        <v/>
      </c>
      <c r="AK108" s="14" t="str">
        <f t="shared" si="8"/>
        <v/>
      </c>
    </row>
    <row r="109" spans="4:37" x14ac:dyDescent="0.25">
      <c r="D109" s="86"/>
      <c r="E109" s="35" t="s">
        <v>1</v>
      </c>
      <c r="AI109" s="7">
        <f t="shared" si="7"/>
        <v>0</v>
      </c>
      <c r="AJ109" s="7" t="str">
        <f t="shared" si="6"/>
        <v/>
      </c>
      <c r="AK109" s="14" t="str">
        <f t="shared" si="8"/>
        <v/>
      </c>
    </row>
    <row r="110" spans="4:37" x14ac:dyDescent="0.25">
      <c r="D110" s="86"/>
      <c r="E110" s="35" t="s">
        <v>1</v>
      </c>
      <c r="AI110" s="7">
        <f t="shared" si="7"/>
        <v>0</v>
      </c>
      <c r="AJ110" s="7" t="str">
        <f t="shared" si="6"/>
        <v/>
      </c>
      <c r="AK110" s="14" t="str">
        <f t="shared" si="8"/>
        <v/>
      </c>
    </row>
    <row r="111" spans="4:37" x14ac:dyDescent="0.25">
      <c r="D111" s="86"/>
      <c r="E111" s="35" t="s">
        <v>1</v>
      </c>
      <c r="AI111" s="7">
        <f t="shared" si="7"/>
        <v>0</v>
      </c>
      <c r="AJ111" s="7" t="str">
        <f t="shared" si="6"/>
        <v/>
      </c>
      <c r="AK111" s="14" t="str">
        <f t="shared" si="8"/>
        <v/>
      </c>
    </row>
    <row r="112" spans="4:37" x14ac:dyDescent="0.25">
      <c r="D112" s="86"/>
      <c r="E112" s="35" t="s">
        <v>1</v>
      </c>
      <c r="AI112" s="7">
        <f t="shared" si="7"/>
        <v>0</v>
      </c>
      <c r="AJ112" s="7" t="str">
        <f t="shared" si="6"/>
        <v/>
      </c>
      <c r="AK112" s="14" t="str">
        <f t="shared" si="8"/>
        <v/>
      </c>
    </row>
    <row r="113" spans="4:37" x14ac:dyDescent="0.25">
      <c r="D113" s="86"/>
      <c r="E113" s="35" t="s">
        <v>1</v>
      </c>
      <c r="AI113" s="7">
        <f t="shared" si="7"/>
        <v>0</v>
      </c>
      <c r="AJ113" s="7" t="str">
        <f t="shared" si="6"/>
        <v/>
      </c>
      <c r="AK113" s="14" t="str">
        <f t="shared" si="8"/>
        <v/>
      </c>
    </row>
    <row r="114" spans="4:37" x14ac:dyDescent="0.25">
      <c r="D114" s="86"/>
      <c r="E114" s="35" t="s">
        <v>1</v>
      </c>
      <c r="AI114" s="7">
        <f t="shared" si="7"/>
        <v>0</v>
      </c>
      <c r="AJ114" s="7" t="str">
        <f t="shared" si="6"/>
        <v/>
      </c>
      <c r="AK114" s="14" t="str">
        <f t="shared" si="8"/>
        <v/>
      </c>
    </row>
    <row r="115" spans="4:37" x14ac:dyDescent="0.25">
      <c r="D115" s="86"/>
      <c r="E115" s="35" t="s">
        <v>1</v>
      </c>
      <c r="AI115" s="7">
        <f t="shared" si="7"/>
        <v>0</v>
      </c>
      <c r="AJ115" s="7" t="str">
        <f t="shared" si="6"/>
        <v/>
      </c>
      <c r="AK115" s="14" t="str">
        <f t="shared" si="8"/>
        <v/>
      </c>
    </row>
    <row r="116" spans="4:37" x14ac:dyDescent="0.25">
      <c r="D116" s="86"/>
      <c r="E116" s="35" t="s">
        <v>1</v>
      </c>
      <c r="AI116" s="7">
        <f t="shared" si="7"/>
        <v>0</v>
      </c>
      <c r="AJ116" s="7" t="str">
        <f t="shared" si="6"/>
        <v/>
      </c>
      <c r="AK116" s="14" t="str">
        <f t="shared" si="8"/>
        <v/>
      </c>
    </row>
    <row r="117" spans="4:37" x14ac:dyDescent="0.25">
      <c r="D117" s="86"/>
      <c r="E117" s="35" t="s">
        <v>1</v>
      </c>
      <c r="AI117" s="7">
        <f t="shared" si="7"/>
        <v>0</v>
      </c>
      <c r="AJ117" s="7" t="str">
        <f t="shared" si="6"/>
        <v/>
      </c>
      <c r="AK117" s="14" t="str">
        <f t="shared" si="8"/>
        <v/>
      </c>
    </row>
    <row r="118" spans="4:37" x14ac:dyDescent="0.25">
      <c r="D118" s="86"/>
      <c r="E118" s="35" t="s">
        <v>1</v>
      </c>
      <c r="AI118" s="7">
        <f t="shared" si="7"/>
        <v>0</v>
      </c>
      <c r="AJ118" s="7" t="str">
        <f t="shared" si="6"/>
        <v/>
      </c>
      <c r="AK118" s="14" t="str">
        <f t="shared" si="8"/>
        <v/>
      </c>
    </row>
    <row r="119" spans="4:37" ht="16.5" thickBot="1" x14ac:dyDescent="0.3">
      <c r="D119" s="87"/>
      <c r="E119" s="36" t="s">
        <v>1</v>
      </c>
      <c r="AI119" s="7">
        <f t="shared" si="7"/>
        <v>0</v>
      </c>
      <c r="AJ119" s="7" t="str">
        <f t="shared" si="6"/>
        <v/>
      </c>
      <c r="AK119" s="14" t="str">
        <f t="shared" si="8"/>
        <v/>
      </c>
    </row>
    <row r="120" spans="4:37" x14ac:dyDescent="0.25">
      <c r="D120" s="16"/>
      <c r="E120" s="16"/>
      <c r="AK120" s="14"/>
    </row>
    <row r="121" spans="4:37" x14ac:dyDescent="0.25">
      <c r="D121" s="16"/>
      <c r="E121" s="16"/>
      <c r="AK121" s="14"/>
    </row>
    <row r="122" spans="4:37" x14ac:dyDescent="0.25">
      <c r="D122" s="16"/>
      <c r="E122" s="16"/>
      <c r="AK122" s="14"/>
    </row>
    <row r="123" spans="4:37" x14ac:dyDescent="0.25">
      <c r="D123" s="16"/>
      <c r="E123" s="16"/>
      <c r="AK123" s="14"/>
    </row>
    <row r="124" spans="4:37" x14ac:dyDescent="0.25">
      <c r="D124" s="16"/>
      <c r="E124" s="16"/>
      <c r="AK124" s="14"/>
    </row>
    <row r="125" spans="4:37" x14ac:dyDescent="0.25">
      <c r="D125" s="16"/>
      <c r="E125" s="16"/>
      <c r="AK125" s="14"/>
    </row>
    <row r="126" spans="4:37" x14ac:dyDescent="0.25">
      <c r="D126" s="17"/>
      <c r="E126" s="16"/>
      <c r="AK126" s="14"/>
    </row>
    <row r="127" spans="4:37" x14ac:dyDescent="0.25">
      <c r="D127" s="16"/>
      <c r="E127" s="16"/>
      <c r="AK127" s="14"/>
    </row>
    <row r="128" spans="4:37" x14ac:dyDescent="0.25">
      <c r="D128" s="16"/>
      <c r="E128" s="16"/>
      <c r="AK128" s="14"/>
    </row>
    <row r="129" spans="4:37" x14ac:dyDescent="0.25">
      <c r="D129" s="16"/>
      <c r="E129" s="16"/>
      <c r="AK129" s="14"/>
    </row>
    <row r="130" spans="4:37" x14ac:dyDescent="0.25">
      <c r="D130" s="16"/>
      <c r="E130" s="16"/>
      <c r="AK130" s="14"/>
    </row>
    <row r="131" spans="4:37" x14ac:dyDescent="0.25">
      <c r="D131" s="16"/>
      <c r="E131" s="16"/>
      <c r="AK131" s="14"/>
    </row>
    <row r="132" spans="4:37" x14ac:dyDescent="0.25">
      <c r="D132" s="16"/>
      <c r="E132" s="16"/>
      <c r="AK132" s="14"/>
    </row>
    <row r="133" spans="4:37" x14ac:dyDescent="0.25">
      <c r="D133" s="16"/>
      <c r="E133" s="16"/>
      <c r="AK133" s="14"/>
    </row>
    <row r="134" spans="4:37" x14ac:dyDescent="0.25">
      <c r="D134" s="16"/>
      <c r="E134" s="16"/>
      <c r="AK134" s="14"/>
    </row>
    <row r="135" spans="4:37" x14ac:dyDescent="0.25">
      <c r="D135" s="16"/>
      <c r="E135" s="16"/>
      <c r="AK135" s="14"/>
    </row>
    <row r="136" spans="4:37" x14ac:dyDescent="0.25">
      <c r="D136" s="16"/>
      <c r="E136" s="16"/>
      <c r="AK136" s="14"/>
    </row>
    <row r="137" spans="4:37" x14ac:dyDescent="0.25">
      <c r="D137" s="16"/>
      <c r="E137" s="16"/>
      <c r="AK137" s="14"/>
    </row>
    <row r="138" spans="4:37" x14ac:dyDescent="0.25">
      <c r="D138" s="16"/>
      <c r="E138" s="16"/>
      <c r="AK138" s="14"/>
    </row>
    <row r="139" spans="4:37" x14ac:dyDescent="0.25">
      <c r="D139" s="16"/>
      <c r="E139" s="16"/>
      <c r="AK139" s="14"/>
    </row>
    <row r="140" spans="4:37" x14ac:dyDescent="0.25">
      <c r="D140" s="16"/>
      <c r="E140" s="16"/>
      <c r="AK140" s="14"/>
    </row>
    <row r="141" spans="4:37" x14ac:dyDescent="0.25">
      <c r="D141" s="16"/>
      <c r="E141" s="16"/>
      <c r="AK141" s="14"/>
    </row>
    <row r="142" spans="4:37" x14ac:dyDescent="0.25">
      <c r="D142" s="16"/>
      <c r="E142" s="16"/>
      <c r="AK142" s="14"/>
    </row>
    <row r="143" spans="4:37" x14ac:dyDescent="0.25">
      <c r="D143" s="16"/>
      <c r="E143" s="16"/>
      <c r="AK143" s="14"/>
    </row>
    <row r="144" spans="4:37" x14ac:dyDescent="0.25">
      <c r="D144" s="17"/>
      <c r="E144" s="16"/>
      <c r="AK144" s="14"/>
    </row>
    <row r="145" spans="4:37" x14ac:dyDescent="0.25">
      <c r="D145" s="16"/>
      <c r="E145" s="16"/>
      <c r="AK145" s="14"/>
    </row>
    <row r="146" spans="4:37" x14ac:dyDescent="0.25">
      <c r="D146" s="16"/>
      <c r="E146" s="16"/>
      <c r="AK146" s="14"/>
    </row>
    <row r="147" spans="4:37" x14ac:dyDescent="0.25">
      <c r="D147" s="16"/>
      <c r="E147" s="16"/>
      <c r="AK147" s="14"/>
    </row>
    <row r="148" spans="4:37" x14ac:dyDescent="0.25">
      <c r="D148" s="16"/>
      <c r="E148" s="16"/>
      <c r="AK148" s="14"/>
    </row>
    <row r="149" spans="4:37" x14ac:dyDescent="0.25">
      <c r="D149" s="16"/>
      <c r="E149" s="16"/>
      <c r="AK149" s="14"/>
    </row>
    <row r="150" spans="4:37" x14ac:dyDescent="0.25">
      <c r="D150" s="16"/>
      <c r="E150" s="16"/>
      <c r="AK150" s="14"/>
    </row>
    <row r="151" spans="4:37" x14ac:dyDescent="0.25">
      <c r="D151" s="16"/>
      <c r="E151" s="16"/>
      <c r="AK151" s="14"/>
    </row>
    <row r="152" spans="4:37" x14ac:dyDescent="0.25">
      <c r="D152" s="16"/>
      <c r="E152" s="16"/>
      <c r="AK152" s="14"/>
    </row>
    <row r="153" spans="4:37" x14ac:dyDescent="0.25">
      <c r="D153" s="16"/>
      <c r="E153" s="16"/>
      <c r="AK153" s="14"/>
    </row>
    <row r="154" spans="4:37" x14ac:dyDescent="0.25">
      <c r="D154" s="16"/>
      <c r="E154" s="16"/>
      <c r="AK154" s="14"/>
    </row>
    <row r="155" spans="4:37" x14ac:dyDescent="0.25">
      <c r="D155" s="16"/>
      <c r="E155" s="16"/>
      <c r="AK155" s="14"/>
    </row>
    <row r="156" spans="4:37" x14ac:dyDescent="0.25">
      <c r="D156" s="16"/>
      <c r="E156" s="16"/>
      <c r="AK156" s="14"/>
    </row>
    <row r="157" spans="4:37" x14ac:dyDescent="0.25">
      <c r="D157" s="17"/>
      <c r="E157" s="16"/>
      <c r="AK157" s="14"/>
    </row>
    <row r="158" spans="4:37" x14ac:dyDescent="0.25">
      <c r="D158" s="16"/>
      <c r="E158" s="16"/>
      <c r="AK158" s="14"/>
    </row>
    <row r="159" spans="4:37" x14ac:dyDescent="0.25">
      <c r="D159" s="16"/>
      <c r="E159" s="16"/>
      <c r="AK159" s="14"/>
    </row>
    <row r="160" spans="4:37" x14ac:dyDescent="0.25">
      <c r="D160" s="16"/>
      <c r="E160" s="16"/>
      <c r="AK160" s="14"/>
    </row>
    <row r="161" spans="4:37" x14ac:dyDescent="0.25">
      <c r="D161" s="16"/>
      <c r="E161" s="16"/>
      <c r="AK161" s="14"/>
    </row>
    <row r="162" spans="4:37" x14ac:dyDescent="0.25">
      <c r="D162" s="16"/>
      <c r="E162" s="16"/>
      <c r="AK162" s="14"/>
    </row>
    <row r="163" spans="4:37" x14ac:dyDescent="0.25">
      <c r="D163" s="16"/>
      <c r="E163" s="16"/>
      <c r="AK163" s="14"/>
    </row>
    <row r="164" spans="4:37" x14ac:dyDescent="0.25">
      <c r="D164" s="16"/>
      <c r="E164" s="16"/>
      <c r="AK164" s="14"/>
    </row>
    <row r="165" spans="4:37" x14ac:dyDescent="0.25">
      <c r="D165" s="16"/>
      <c r="E165" s="16"/>
      <c r="AK165" s="14"/>
    </row>
    <row r="166" spans="4:37" x14ac:dyDescent="0.25">
      <c r="D166" s="16"/>
      <c r="E166" s="16"/>
      <c r="AK166" s="14"/>
    </row>
    <row r="167" spans="4:37" x14ac:dyDescent="0.25">
      <c r="D167" s="16"/>
      <c r="E167" s="16"/>
      <c r="AK167" s="14"/>
    </row>
    <row r="168" spans="4:37" x14ac:dyDescent="0.25">
      <c r="D168" s="16"/>
      <c r="E168" s="16"/>
      <c r="AK168" s="14"/>
    </row>
    <row r="169" spans="4:37" x14ac:dyDescent="0.25">
      <c r="D169" s="16"/>
      <c r="E169" s="16"/>
      <c r="AK169" s="14"/>
    </row>
    <row r="170" spans="4:37" x14ac:dyDescent="0.25">
      <c r="D170" s="17"/>
      <c r="E170" s="17"/>
      <c r="AK170" s="14"/>
    </row>
    <row r="171" spans="4:37" x14ac:dyDescent="0.25">
      <c r="D171" s="16"/>
      <c r="E171" s="16"/>
      <c r="AK171" s="14"/>
    </row>
    <row r="172" spans="4:37" x14ac:dyDescent="0.25">
      <c r="D172" s="16"/>
      <c r="E172" s="16"/>
      <c r="AK172" s="14"/>
    </row>
    <row r="173" spans="4:37" x14ac:dyDescent="0.25">
      <c r="D173" s="16"/>
      <c r="E173" s="16"/>
      <c r="AK173" s="14"/>
    </row>
    <row r="174" spans="4:37" x14ac:dyDescent="0.25">
      <c r="D174" s="16"/>
      <c r="E174" s="16"/>
      <c r="AK174" s="14"/>
    </row>
    <row r="175" spans="4:37" x14ac:dyDescent="0.25">
      <c r="D175" s="16"/>
      <c r="E175" s="16"/>
      <c r="AK175" s="14"/>
    </row>
    <row r="176" spans="4:37" x14ac:dyDescent="0.25">
      <c r="D176" s="16"/>
      <c r="E176" s="16"/>
      <c r="AK176" s="14"/>
    </row>
    <row r="177" spans="4:56" x14ac:dyDescent="0.25">
      <c r="D177" s="16"/>
      <c r="E177" s="16"/>
      <c r="AK177" s="14"/>
    </row>
    <row r="178" spans="4:56" x14ac:dyDescent="0.25">
      <c r="D178" s="16"/>
      <c r="E178" s="16"/>
      <c r="AK178" s="14"/>
    </row>
    <row r="179" spans="4:56" x14ac:dyDescent="0.25">
      <c r="D179" s="16"/>
      <c r="E179" s="16"/>
      <c r="AK179" s="14"/>
    </row>
    <row r="180" spans="4:56" x14ac:dyDescent="0.25">
      <c r="D180" s="16"/>
      <c r="E180" s="16"/>
    </row>
    <row r="181" spans="4:56" s="18" customFormat="1" x14ac:dyDescent="0.25">
      <c r="D181" s="19"/>
      <c r="E181" s="19"/>
      <c r="H181" s="8"/>
      <c r="I181" s="7"/>
      <c r="J181" s="7"/>
      <c r="K181" s="7"/>
      <c r="L181" s="7"/>
      <c r="M181" s="7"/>
      <c r="N181" s="7"/>
      <c r="O181" s="7"/>
      <c r="P181" s="7"/>
      <c r="Q181" s="7"/>
      <c r="R181" s="7"/>
      <c r="S181" s="7"/>
      <c r="T181" s="7"/>
      <c r="U181" s="7"/>
      <c r="V181" s="7"/>
      <c r="W181" s="7"/>
      <c r="X181" s="7"/>
      <c r="Y181" s="7"/>
      <c r="Z181" s="7"/>
      <c r="AA181" s="66"/>
      <c r="AB181" s="66"/>
      <c r="AC181" s="66"/>
      <c r="AD181" s="66"/>
      <c r="AE181" s="66"/>
      <c r="AF181" s="66"/>
      <c r="AG181" s="7"/>
      <c r="AH181" s="7"/>
      <c r="AI181" s="7"/>
      <c r="AJ181" s="7"/>
      <c r="AK181" s="7"/>
      <c r="AL181" s="7"/>
      <c r="AM181" s="7"/>
      <c r="AN181" s="7"/>
      <c r="AO181" s="7"/>
      <c r="AP181" s="66"/>
      <c r="AQ181" s="66"/>
      <c r="AR181" s="66"/>
      <c r="AS181" s="66"/>
      <c r="AT181" s="66"/>
      <c r="AU181" s="66"/>
      <c r="AV181" s="66"/>
      <c r="AW181" s="7"/>
      <c r="AX181" s="7"/>
      <c r="AY181" s="7"/>
      <c r="AZ181" s="7"/>
      <c r="BA181" s="7"/>
      <c r="BB181" s="7"/>
      <c r="BC181" s="7"/>
      <c r="BD181" s="7"/>
    </row>
    <row r="182" spans="4:56" s="18" customFormat="1" x14ac:dyDescent="0.25">
      <c r="D182" s="19"/>
      <c r="E182" s="19"/>
      <c r="H182" s="8"/>
      <c r="I182" s="7"/>
      <c r="J182" s="7"/>
      <c r="K182" s="7"/>
      <c r="L182" s="7"/>
      <c r="M182" s="7"/>
      <c r="N182" s="7"/>
      <c r="O182" s="7"/>
      <c r="P182" s="7"/>
      <c r="Q182" s="7"/>
      <c r="R182" s="7"/>
      <c r="S182" s="7"/>
      <c r="T182" s="7"/>
      <c r="U182" s="7"/>
      <c r="V182" s="7"/>
      <c r="W182" s="7"/>
      <c r="X182" s="7"/>
      <c r="Y182" s="7"/>
      <c r="Z182" s="7"/>
      <c r="AA182" s="66"/>
      <c r="AB182" s="66"/>
      <c r="AC182" s="66"/>
      <c r="AD182" s="66"/>
      <c r="AE182" s="66"/>
      <c r="AF182" s="66"/>
      <c r="AG182" s="7"/>
      <c r="AH182" s="7"/>
      <c r="AI182" s="7"/>
      <c r="AJ182" s="7"/>
      <c r="AK182" s="7"/>
      <c r="AL182" s="7"/>
      <c r="AM182" s="7"/>
      <c r="AN182" s="7"/>
      <c r="AO182" s="7"/>
      <c r="AP182" s="66"/>
      <c r="AQ182" s="66"/>
      <c r="AR182" s="66"/>
      <c r="AS182" s="66"/>
      <c r="AT182" s="66"/>
      <c r="AU182" s="66"/>
      <c r="AV182" s="66"/>
      <c r="AW182" s="7"/>
      <c r="AX182" s="7"/>
      <c r="AY182" s="7"/>
      <c r="AZ182" s="7"/>
      <c r="BA182" s="7"/>
      <c r="BB182" s="7"/>
      <c r="BC182" s="7"/>
      <c r="BD182" s="7"/>
    </row>
    <row r="183" spans="4:56" s="18" customFormat="1" x14ac:dyDescent="0.25">
      <c r="D183" s="19"/>
      <c r="E183" s="19"/>
      <c r="H183" s="8"/>
      <c r="I183" s="7"/>
      <c r="J183" s="7"/>
      <c r="K183" s="7"/>
      <c r="L183" s="7"/>
      <c r="M183" s="7"/>
      <c r="N183" s="7"/>
      <c r="O183" s="7"/>
      <c r="P183" s="7"/>
      <c r="Q183" s="7"/>
      <c r="R183" s="7"/>
      <c r="S183" s="7"/>
      <c r="T183" s="7"/>
      <c r="U183" s="7"/>
      <c r="V183" s="7"/>
      <c r="W183" s="7"/>
      <c r="X183" s="7"/>
      <c r="Y183" s="7"/>
      <c r="Z183" s="7"/>
      <c r="AA183" s="66"/>
      <c r="AB183" s="66"/>
      <c r="AC183" s="66"/>
      <c r="AD183" s="66"/>
      <c r="AE183" s="66"/>
      <c r="AF183" s="66"/>
      <c r="AG183" s="7"/>
      <c r="AH183" s="7"/>
      <c r="AI183" s="7"/>
      <c r="AJ183" s="7"/>
      <c r="AK183" s="7"/>
      <c r="AL183" s="7"/>
      <c r="AM183" s="7"/>
      <c r="AN183" s="7"/>
      <c r="AO183" s="7"/>
      <c r="AP183" s="66"/>
      <c r="AQ183" s="66"/>
      <c r="AR183" s="66"/>
      <c r="AS183" s="66"/>
      <c r="AT183" s="66"/>
      <c r="AU183" s="66"/>
      <c r="AV183" s="66"/>
      <c r="AW183" s="7"/>
      <c r="AX183" s="7"/>
      <c r="AY183" s="7"/>
      <c r="AZ183" s="7"/>
      <c r="BA183" s="7"/>
      <c r="BB183" s="7"/>
      <c r="BC183" s="7"/>
      <c r="BD183" s="7"/>
    </row>
    <row r="184" spans="4:56" s="18" customFormat="1" x14ac:dyDescent="0.25">
      <c r="D184" s="19"/>
      <c r="E184" s="19"/>
      <c r="H184" s="8"/>
      <c r="I184" s="7"/>
      <c r="J184" s="7"/>
      <c r="K184" s="7"/>
      <c r="L184" s="7"/>
      <c r="M184" s="7"/>
      <c r="N184" s="7"/>
      <c r="O184" s="7"/>
      <c r="P184" s="7"/>
      <c r="Q184" s="7"/>
      <c r="R184" s="7"/>
      <c r="S184" s="7"/>
      <c r="T184" s="7"/>
      <c r="U184" s="7"/>
      <c r="V184" s="7"/>
      <c r="W184" s="7"/>
      <c r="X184" s="7"/>
      <c r="Y184" s="7"/>
      <c r="Z184" s="7"/>
      <c r="AA184" s="66"/>
      <c r="AB184" s="66"/>
      <c r="AC184" s="66"/>
      <c r="AD184" s="66"/>
      <c r="AE184" s="66"/>
      <c r="AF184" s="66"/>
      <c r="AG184" s="7"/>
      <c r="AH184" s="7"/>
      <c r="AI184" s="7"/>
      <c r="AJ184" s="7"/>
      <c r="AK184" s="7"/>
      <c r="AL184" s="7"/>
      <c r="AM184" s="7"/>
      <c r="AN184" s="7"/>
      <c r="AO184" s="7"/>
      <c r="AP184" s="66"/>
      <c r="AQ184" s="66"/>
      <c r="AR184" s="66"/>
      <c r="AS184" s="66"/>
      <c r="AT184" s="66"/>
      <c r="AU184" s="66"/>
      <c r="AV184" s="66"/>
      <c r="AW184" s="7"/>
      <c r="AX184" s="7"/>
      <c r="AY184" s="7"/>
      <c r="AZ184" s="7"/>
      <c r="BA184" s="7"/>
      <c r="BB184" s="7"/>
      <c r="BC184" s="7"/>
      <c r="BD184" s="7"/>
    </row>
    <row r="185" spans="4:56" s="18" customFormat="1" x14ac:dyDescent="0.25">
      <c r="D185" s="19"/>
      <c r="E185" s="19"/>
      <c r="H185" s="8"/>
      <c r="I185" s="7"/>
      <c r="J185" s="7"/>
      <c r="K185" s="7"/>
      <c r="L185" s="7"/>
      <c r="M185" s="7"/>
      <c r="N185" s="7"/>
      <c r="O185" s="7"/>
      <c r="P185" s="7"/>
      <c r="Q185" s="7"/>
      <c r="R185" s="7"/>
      <c r="S185" s="7"/>
      <c r="T185" s="7"/>
      <c r="U185" s="7"/>
      <c r="V185" s="7"/>
      <c r="W185" s="7"/>
      <c r="X185" s="7"/>
      <c r="Y185" s="7"/>
      <c r="Z185" s="7"/>
      <c r="AA185" s="66"/>
      <c r="AB185" s="66"/>
      <c r="AC185" s="66"/>
      <c r="AD185" s="66"/>
      <c r="AE185" s="66"/>
      <c r="AF185" s="66"/>
      <c r="AG185" s="7"/>
      <c r="AH185" s="7"/>
      <c r="AI185" s="7"/>
      <c r="AJ185" s="7"/>
      <c r="AK185" s="7"/>
      <c r="AL185" s="7"/>
      <c r="AM185" s="7"/>
      <c r="AN185" s="7"/>
      <c r="AO185" s="7"/>
      <c r="AP185" s="66"/>
      <c r="AQ185" s="66"/>
      <c r="AR185" s="66"/>
      <c r="AS185" s="66"/>
      <c r="AT185" s="66"/>
      <c r="AU185" s="66"/>
      <c r="AV185" s="66"/>
      <c r="AW185" s="7"/>
      <c r="AX185" s="7"/>
      <c r="AY185" s="7"/>
      <c r="AZ185" s="7"/>
      <c r="BA185" s="7"/>
      <c r="BB185" s="7"/>
      <c r="BC185" s="7"/>
      <c r="BD185" s="7"/>
    </row>
    <row r="186" spans="4:56" s="18" customFormat="1" x14ac:dyDescent="0.25">
      <c r="D186" s="19"/>
      <c r="E186" s="19"/>
      <c r="H186" s="8"/>
      <c r="I186" s="7"/>
      <c r="J186" s="7"/>
      <c r="K186" s="7"/>
      <c r="L186" s="7"/>
      <c r="M186" s="7"/>
      <c r="N186" s="7"/>
      <c r="O186" s="7"/>
      <c r="P186" s="7"/>
      <c r="Q186" s="7"/>
      <c r="R186" s="7"/>
      <c r="S186" s="7"/>
      <c r="T186" s="7"/>
      <c r="U186" s="7"/>
      <c r="V186" s="7"/>
      <c r="W186" s="7"/>
      <c r="X186" s="7"/>
      <c r="Y186" s="7"/>
      <c r="Z186" s="7"/>
      <c r="AA186" s="66"/>
      <c r="AB186" s="66"/>
      <c r="AC186" s="66"/>
      <c r="AD186" s="66"/>
      <c r="AE186" s="66"/>
      <c r="AF186" s="66"/>
      <c r="AG186" s="7"/>
      <c r="AH186" s="7"/>
      <c r="AI186" s="7"/>
      <c r="AJ186" s="7"/>
      <c r="AK186" s="7"/>
      <c r="AL186" s="7"/>
      <c r="AM186" s="7"/>
      <c r="AN186" s="7"/>
      <c r="AO186" s="7"/>
      <c r="AP186" s="66"/>
      <c r="AQ186" s="66"/>
      <c r="AR186" s="66"/>
      <c r="AS186" s="66"/>
      <c r="AT186" s="66"/>
      <c r="AU186" s="66"/>
      <c r="AV186" s="66"/>
      <c r="AW186" s="7"/>
      <c r="AX186" s="7"/>
      <c r="AY186" s="7"/>
      <c r="AZ186" s="7"/>
      <c r="BA186" s="7"/>
      <c r="BB186" s="7"/>
      <c r="BC186" s="7"/>
      <c r="BD186" s="7"/>
    </row>
    <row r="187" spans="4:56" s="18" customFormat="1" x14ac:dyDescent="0.25">
      <c r="D187" s="19"/>
      <c r="E187" s="19"/>
      <c r="H187" s="8"/>
      <c r="I187" s="7"/>
      <c r="J187" s="7"/>
      <c r="K187" s="7"/>
      <c r="L187" s="7"/>
      <c r="M187" s="7"/>
      <c r="N187" s="7"/>
      <c r="O187" s="7"/>
      <c r="P187" s="7"/>
      <c r="Q187" s="7"/>
      <c r="R187" s="7"/>
      <c r="S187" s="7"/>
      <c r="T187" s="7"/>
      <c r="U187" s="7"/>
      <c r="V187" s="7"/>
      <c r="W187" s="7"/>
      <c r="X187" s="7"/>
      <c r="Y187" s="7"/>
      <c r="Z187" s="7"/>
      <c r="AA187" s="66"/>
      <c r="AB187" s="66"/>
      <c r="AC187" s="66"/>
      <c r="AD187" s="66"/>
      <c r="AE187" s="66"/>
      <c r="AF187" s="66"/>
      <c r="AG187" s="7"/>
      <c r="AH187" s="7"/>
      <c r="AI187" s="7"/>
      <c r="AJ187" s="7"/>
      <c r="AK187" s="7"/>
      <c r="AL187" s="7"/>
      <c r="AM187" s="7"/>
      <c r="AN187" s="7"/>
      <c r="AO187" s="7"/>
      <c r="AP187" s="66"/>
      <c r="AQ187" s="66"/>
      <c r="AR187" s="66"/>
      <c r="AS187" s="66"/>
      <c r="AT187" s="66"/>
      <c r="AU187" s="66"/>
      <c r="AV187" s="66"/>
      <c r="AW187" s="7"/>
      <c r="AX187" s="7"/>
      <c r="AY187" s="7"/>
      <c r="AZ187" s="7"/>
      <c r="BA187" s="7"/>
      <c r="BB187" s="7"/>
      <c r="BC187" s="7"/>
      <c r="BD187" s="7"/>
    </row>
    <row r="188" spans="4:56" s="18" customFormat="1" x14ac:dyDescent="0.25">
      <c r="D188" s="19"/>
      <c r="E188" s="19"/>
      <c r="H188" s="8"/>
      <c r="I188" s="7"/>
      <c r="J188" s="7"/>
      <c r="K188" s="7"/>
      <c r="L188" s="7"/>
      <c r="M188" s="7"/>
      <c r="N188" s="7"/>
      <c r="O188" s="7"/>
      <c r="P188" s="7"/>
      <c r="Q188" s="7"/>
      <c r="R188" s="7"/>
      <c r="S188" s="7"/>
      <c r="T188" s="7"/>
      <c r="U188" s="7"/>
      <c r="V188" s="7"/>
      <c r="W188" s="7"/>
      <c r="X188" s="7"/>
      <c r="Y188" s="7"/>
      <c r="Z188" s="7"/>
      <c r="AA188" s="66"/>
      <c r="AB188" s="66"/>
      <c r="AC188" s="66"/>
      <c r="AD188" s="66"/>
      <c r="AE188" s="66"/>
      <c r="AF188" s="66"/>
      <c r="AG188" s="7"/>
      <c r="AH188" s="7"/>
      <c r="AI188" s="7"/>
      <c r="AJ188" s="7"/>
      <c r="AK188" s="7"/>
      <c r="AL188" s="7"/>
      <c r="AM188" s="7"/>
      <c r="AN188" s="7"/>
      <c r="AO188" s="7"/>
      <c r="AP188" s="66"/>
      <c r="AQ188" s="66"/>
      <c r="AR188" s="66"/>
      <c r="AS188" s="66"/>
      <c r="AT188" s="66"/>
      <c r="AU188" s="66"/>
      <c r="AV188" s="66"/>
      <c r="AW188" s="7"/>
      <c r="AX188" s="7"/>
      <c r="AY188" s="7"/>
      <c r="AZ188" s="7"/>
      <c r="BA188" s="7"/>
      <c r="BB188" s="7"/>
      <c r="BC188" s="7"/>
      <c r="BD188" s="7"/>
    </row>
    <row r="189" spans="4:56" s="18" customFormat="1" x14ac:dyDescent="0.25">
      <c r="D189" s="19"/>
      <c r="E189" s="19"/>
      <c r="H189" s="8"/>
      <c r="I189" s="7"/>
      <c r="J189" s="7"/>
      <c r="K189" s="7"/>
      <c r="L189" s="7"/>
      <c r="M189" s="7"/>
      <c r="N189" s="7"/>
      <c r="O189" s="7"/>
      <c r="P189" s="7"/>
      <c r="Q189" s="7"/>
      <c r="R189" s="7"/>
      <c r="S189" s="7"/>
      <c r="T189" s="7"/>
      <c r="U189" s="7"/>
      <c r="V189" s="7"/>
      <c r="W189" s="7"/>
      <c r="X189" s="7"/>
      <c r="Y189" s="7"/>
      <c r="Z189" s="7"/>
      <c r="AA189" s="66"/>
      <c r="AB189" s="66"/>
      <c r="AC189" s="66"/>
      <c r="AD189" s="66"/>
      <c r="AE189" s="66"/>
      <c r="AF189" s="66"/>
      <c r="AG189" s="7"/>
      <c r="AH189" s="7"/>
      <c r="AI189" s="7"/>
      <c r="AJ189" s="7"/>
      <c r="AK189" s="7"/>
      <c r="AL189" s="7"/>
      <c r="AM189" s="7"/>
      <c r="AN189" s="7"/>
      <c r="AO189" s="7"/>
      <c r="AP189" s="66"/>
      <c r="AQ189" s="66"/>
      <c r="AR189" s="66"/>
      <c r="AS189" s="66"/>
      <c r="AT189" s="66"/>
      <c r="AU189" s="66"/>
      <c r="AV189" s="66"/>
      <c r="AW189" s="7"/>
      <c r="AX189" s="7"/>
      <c r="AY189" s="7"/>
      <c r="AZ189" s="7"/>
      <c r="BA189" s="7"/>
      <c r="BB189" s="7"/>
      <c r="BC189" s="7"/>
      <c r="BD189" s="7"/>
    </row>
    <row r="190" spans="4:56" s="18" customFormat="1" x14ac:dyDescent="0.25">
      <c r="D190" s="19"/>
      <c r="E190" s="19"/>
      <c r="H190" s="8"/>
      <c r="I190" s="7"/>
      <c r="J190" s="7"/>
      <c r="K190" s="7"/>
      <c r="L190" s="7"/>
      <c r="M190" s="7"/>
      <c r="N190" s="7"/>
      <c r="O190" s="7"/>
      <c r="P190" s="7"/>
      <c r="Q190" s="7"/>
      <c r="R190" s="7"/>
      <c r="S190" s="7"/>
      <c r="T190" s="7"/>
      <c r="U190" s="7"/>
      <c r="V190" s="7"/>
      <c r="W190" s="7"/>
      <c r="X190" s="7"/>
      <c r="Y190" s="7"/>
      <c r="Z190" s="7"/>
      <c r="AA190" s="66"/>
      <c r="AB190" s="66"/>
      <c r="AC190" s="66"/>
      <c r="AD190" s="66"/>
      <c r="AE190" s="66"/>
      <c r="AF190" s="66"/>
      <c r="AG190" s="7"/>
      <c r="AH190" s="7"/>
      <c r="AI190" s="7"/>
      <c r="AJ190" s="7"/>
      <c r="AK190" s="7"/>
      <c r="AL190" s="7"/>
      <c r="AM190" s="7"/>
      <c r="AN190" s="7"/>
      <c r="AO190" s="7"/>
      <c r="AP190" s="66"/>
      <c r="AQ190" s="66"/>
      <c r="AR190" s="66"/>
      <c r="AS190" s="66"/>
      <c r="AT190" s="66"/>
      <c r="AU190" s="66"/>
      <c r="AV190" s="66"/>
      <c r="AW190" s="7"/>
      <c r="AX190" s="7"/>
      <c r="AY190" s="7"/>
      <c r="AZ190" s="7"/>
      <c r="BA190" s="7"/>
      <c r="BB190" s="7"/>
      <c r="BC190" s="7"/>
      <c r="BD190" s="7"/>
    </row>
    <row r="191" spans="4:56" s="18" customFormat="1" x14ac:dyDescent="0.25">
      <c r="D191" s="19"/>
      <c r="E191" s="19"/>
      <c r="H191" s="8"/>
      <c r="I191" s="7"/>
      <c r="J191" s="7"/>
      <c r="K191" s="7"/>
      <c r="L191" s="7"/>
      <c r="M191" s="7"/>
      <c r="N191" s="7"/>
      <c r="O191" s="7"/>
      <c r="P191" s="7"/>
      <c r="Q191" s="7"/>
      <c r="R191" s="7"/>
      <c r="S191" s="7"/>
      <c r="T191" s="7"/>
      <c r="U191" s="7"/>
      <c r="V191" s="7"/>
      <c r="W191" s="7"/>
      <c r="X191" s="7"/>
      <c r="Y191" s="7"/>
      <c r="Z191" s="7"/>
      <c r="AA191" s="66"/>
      <c r="AB191" s="66"/>
      <c r="AC191" s="66"/>
      <c r="AD191" s="66"/>
      <c r="AE191" s="66"/>
      <c r="AF191" s="66"/>
      <c r="AG191" s="7"/>
      <c r="AH191" s="7"/>
      <c r="AI191" s="7"/>
      <c r="AJ191" s="7"/>
      <c r="AK191" s="7"/>
      <c r="AL191" s="7"/>
      <c r="AM191" s="7"/>
      <c r="AN191" s="7"/>
      <c r="AO191" s="7"/>
      <c r="AP191" s="66"/>
      <c r="AQ191" s="66"/>
      <c r="AR191" s="66"/>
      <c r="AS191" s="66"/>
      <c r="AT191" s="66"/>
      <c r="AU191" s="66"/>
      <c r="AV191" s="66"/>
      <c r="AW191" s="7"/>
      <c r="AX191" s="7"/>
      <c r="AY191" s="7"/>
      <c r="AZ191" s="7"/>
      <c r="BA191" s="7"/>
      <c r="BB191" s="7"/>
      <c r="BC191" s="7"/>
      <c r="BD191" s="7"/>
    </row>
    <row r="192" spans="4:56" s="18" customFormat="1" x14ac:dyDescent="0.25">
      <c r="D192" s="19"/>
      <c r="E192" s="19"/>
      <c r="H192" s="8"/>
      <c r="I192" s="7"/>
      <c r="J192" s="7"/>
      <c r="K192" s="7"/>
      <c r="L192" s="7"/>
      <c r="M192" s="7"/>
      <c r="N192" s="7"/>
      <c r="O192" s="7"/>
      <c r="P192" s="7"/>
      <c r="Q192" s="7"/>
      <c r="R192" s="7"/>
      <c r="S192" s="7"/>
      <c r="T192" s="7"/>
      <c r="U192" s="7"/>
      <c r="V192" s="7"/>
      <c r="W192" s="7"/>
      <c r="X192" s="7"/>
      <c r="Y192" s="7"/>
      <c r="Z192" s="7"/>
      <c r="AA192" s="66"/>
      <c r="AB192" s="66"/>
      <c r="AC192" s="66"/>
      <c r="AD192" s="66"/>
      <c r="AE192" s="66"/>
      <c r="AF192" s="66"/>
      <c r="AG192" s="7"/>
      <c r="AH192" s="7"/>
      <c r="AI192" s="7"/>
      <c r="AJ192" s="7"/>
      <c r="AK192" s="7"/>
      <c r="AL192" s="7"/>
      <c r="AM192" s="7"/>
      <c r="AN192" s="7"/>
      <c r="AO192" s="7"/>
      <c r="AP192" s="66"/>
      <c r="AQ192" s="66"/>
      <c r="AR192" s="66"/>
      <c r="AS192" s="66"/>
      <c r="AT192" s="66"/>
      <c r="AU192" s="66"/>
      <c r="AV192" s="66"/>
      <c r="AW192" s="7"/>
      <c r="AX192" s="7"/>
      <c r="AY192" s="7"/>
      <c r="AZ192" s="7"/>
      <c r="BA192" s="7"/>
      <c r="BB192" s="7"/>
      <c r="BC192" s="7"/>
      <c r="BD192" s="7"/>
    </row>
    <row r="193" spans="4:56" s="18" customFormat="1" x14ac:dyDescent="0.25">
      <c r="D193" s="19"/>
      <c r="E193" s="19"/>
      <c r="H193" s="8"/>
      <c r="I193" s="7"/>
      <c r="J193" s="7"/>
      <c r="K193" s="7"/>
      <c r="L193" s="7"/>
      <c r="M193" s="7"/>
      <c r="N193" s="7"/>
      <c r="O193" s="7"/>
      <c r="P193" s="7"/>
      <c r="Q193" s="7"/>
      <c r="R193" s="7"/>
      <c r="S193" s="7"/>
      <c r="T193" s="7"/>
      <c r="U193" s="7"/>
      <c r="V193" s="7"/>
      <c r="W193" s="7"/>
      <c r="X193" s="7"/>
      <c r="Y193" s="7"/>
      <c r="Z193" s="7"/>
      <c r="AA193" s="66"/>
      <c r="AB193" s="66"/>
      <c r="AC193" s="66"/>
      <c r="AD193" s="66"/>
      <c r="AE193" s="66"/>
      <c r="AF193" s="66"/>
      <c r="AG193" s="7"/>
      <c r="AH193" s="7"/>
      <c r="AI193" s="7"/>
      <c r="AJ193" s="7"/>
      <c r="AK193" s="7"/>
      <c r="AL193" s="7"/>
      <c r="AM193" s="7"/>
      <c r="AN193" s="7"/>
      <c r="AO193" s="7"/>
      <c r="AP193" s="66"/>
      <c r="AQ193" s="66"/>
      <c r="AR193" s="66"/>
      <c r="AS193" s="66"/>
      <c r="AT193" s="66"/>
      <c r="AU193" s="66"/>
      <c r="AV193" s="66"/>
      <c r="AW193" s="7"/>
      <c r="AX193" s="7"/>
      <c r="AY193" s="7"/>
      <c r="AZ193" s="7"/>
      <c r="BA193" s="7"/>
      <c r="BB193" s="7"/>
      <c r="BC193" s="7"/>
      <c r="BD193" s="7"/>
    </row>
    <row r="194" spans="4:56" s="18" customFormat="1" x14ac:dyDescent="0.25">
      <c r="D194" s="19"/>
      <c r="E194" s="19"/>
      <c r="H194" s="8"/>
      <c r="I194" s="7"/>
      <c r="J194" s="7"/>
      <c r="K194" s="7"/>
      <c r="L194" s="7"/>
      <c r="M194" s="7"/>
      <c r="N194" s="7"/>
      <c r="O194" s="7"/>
      <c r="P194" s="7"/>
      <c r="Q194" s="7"/>
      <c r="R194" s="7"/>
      <c r="S194" s="7"/>
      <c r="T194" s="7"/>
      <c r="U194" s="7"/>
      <c r="V194" s="7"/>
      <c r="W194" s="7"/>
      <c r="X194" s="7"/>
      <c r="Y194" s="7"/>
      <c r="Z194" s="7"/>
      <c r="AA194" s="66"/>
      <c r="AB194" s="66"/>
      <c r="AC194" s="66"/>
      <c r="AD194" s="66"/>
      <c r="AE194" s="66"/>
      <c r="AF194" s="66"/>
      <c r="AG194" s="7"/>
      <c r="AH194" s="7"/>
      <c r="AI194" s="7"/>
      <c r="AJ194" s="7"/>
      <c r="AK194" s="7"/>
      <c r="AL194" s="7"/>
      <c r="AM194" s="7"/>
      <c r="AN194" s="7"/>
      <c r="AO194" s="7"/>
      <c r="AP194" s="66"/>
      <c r="AQ194" s="66"/>
      <c r="AR194" s="66"/>
      <c r="AS194" s="66"/>
      <c r="AT194" s="66"/>
      <c r="AU194" s="66"/>
      <c r="AV194" s="66"/>
      <c r="AW194" s="7"/>
      <c r="AX194" s="7"/>
      <c r="AY194" s="7"/>
      <c r="AZ194" s="7"/>
      <c r="BA194" s="7"/>
      <c r="BB194" s="7"/>
      <c r="BC194" s="7"/>
      <c r="BD194" s="7"/>
    </row>
    <row r="195" spans="4:56" s="18" customFormat="1" x14ac:dyDescent="0.25">
      <c r="D195" s="19"/>
      <c r="E195" s="19"/>
      <c r="H195" s="8"/>
      <c r="I195" s="7"/>
      <c r="J195" s="7"/>
      <c r="K195" s="7"/>
      <c r="L195" s="7"/>
      <c r="M195" s="7"/>
      <c r="N195" s="7"/>
      <c r="O195" s="7"/>
      <c r="P195" s="7"/>
      <c r="Q195" s="7"/>
      <c r="R195" s="7"/>
      <c r="S195" s="7"/>
      <c r="T195" s="7"/>
      <c r="U195" s="7"/>
      <c r="V195" s="7"/>
      <c r="W195" s="7"/>
      <c r="X195" s="7"/>
      <c r="Y195" s="7"/>
      <c r="Z195" s="7"/>
      <c r="AA195" s="66"/>
      <c r="AB195" s="66"/>
      <c r="AC195" s="66"/>
      <c r="AD195" s="66"/>
      <c r="AE195" s="66"/>
      <c r="AF195" s="66"/>
      <c r="AG195" s="7"/>
      <c r="AH195" s="7"/>
      <c r="AI195" s="7"/>
      <c r="AJ195" s="7"/>
      <c r="AK195" s="7"/>
      <c r="AL195" s="7"/>
      <c r="AM195" s="7"/>
      <c r="AN195" s="7"/>
      <c r="AO195" s="7"/>
      <c r="AP195" s="66"/>
      <c r="AQ195" s="66"/>
      <c r="AR195" s="66"/>
      <c r="AS195" s="66"/>
      <c r="AT195" s="66"/>
      <c r="AU195" s="66"/>
      <c r="AV195" s="66"/>
      <c r="AW195" s="7"/>
      <c r="AX195" s="7"/>
      <c r="AY195" s="7"/>
      <c r="AZ195" s="7"/>
      <c r="BA195" s="7"/>
      <c r="BB195" s="7"/>
      <c r="BC195" s="7"/>
      <c r="BD195" s="7"/>
    </row>
    <row r="196" spans="4:56" s="18" customFormat="1" x14ac:dyDescent="0.25">
      <c r="D196" s="19"/>
      <c r="E196" s="19"/>
      <c r="H196" s="8"/>
      <c r="I196" s="7"/>
      <c r="J196" s="7"/>
      <c r="K196" s="7"/>
      <c r="L196" s="7"/>
      <c r="M196" s="7"/>
      <c r="N196" s="7"/>
      <c r="O196" s="7"/>
      <c r="P196" s="7"/>
      <c r="Q196" s="7"/>
      <c r="R196" s="7"/>
      <c r="S196" s="7"/>
      <c r="T196" s="7"/>
      <c r="U196" s="7"/>
      <c r="V196" s="7"/>
      <c r="W196" s="7"/>
      <c r="X196" s="7"/>
      <c r="Y196" s="7"/>
      <c r="Z196" s="7"/>
      <c r="AA196" s="66"/>
      <c r="AB196" s="66"/>
      <c r="AC196" s="66"/>
      <c r="AD196" s="66"/>
      <c r="AE196" s="66"/>
      <c r="AF196" s="66"/>
      <c r="AG196" s="7"/>
      <c r="AH196" s="7"/>
      <c r="AI196" s="7"/>
      <c r="AJ196" s="7"/>
      <c r="AK196" s="7"/>
      <c r="AL196" s="7"/>
      <c r="AM196" s="7"/>
      <c r="AN196" s="7"/>
      <c r="AO196" s="7"/>
      <c r="AP196" s="66"/>
      <c r="AQ196" s="66"/>
      <c r="AR196" s="66"/>
      <c r="AS196" s="66"/>
      <c r="AT196" s="66"/>
      <c r="AU196" s="66"/>
      <c r="AV196" s="66"/>
      <c r="AW196" s="7"/>
      <c r="AX196" s="7"/>
      <c r="AY196" s="7"/>
      <c r="AZ196" s="7"/>
      <c r="BA196" s="7"/>
      <c r="BB196" s="7"/>
      <c r="BC196" s="7"/>
      <c r="BD196" s="7"/>
    </row>
    <row r="197" spans="4:56" s="18" customFormat="1" x14ac:dyDescent="0.25">
      <c r="D197" s="19"/>
      <c r="E197" s="19"/>
      <c r="H197" s="8"/>
      <c r="I197" s="7"/>
      <c r="J197" s="7"/>
      <c r="K197" s="7"/>
      <c r="L197" s="7"/>
      <c r="M197" s="7"/>
      <c r="N197" s="7"/>
      <c r="O197" s="7"/>
      <c r="P197" s="7"/>
      <c r="Q197" s="7"/>
      <c r="R197" s="7"/>
      <c r="S197" s="7"/>
      <c r="T197" s="7"/>
      <c r="U197" s="7"/>
      <c r="V197" s="7"/>
      <c r="W197" s="7"/>
      <c r="X197" s="7"/>
      <c r="Y197" s="7"/>
      <c r="Z197" s="7"/>
      <c r="AA197" s="66"/>
      <c r="AB197" s="66"/>
      <c r="AC197" s="66"/>
      <c r="AD197" s="66"/>
      <c r="AE197" s="66"/>
      <c r="AF197" s="66"/>
      <c r="AG197" s="7"/>
      <c r="AH197" s="7"/>
      <c r="AI197" s="7"/>
      <c r="AJ197" s="7"/>
      <c r="AK197" s="7"/>
      <c r="AL197" s="7"/>
      <c r="AM197" s="7"/>
      <c r="AN197" s="7"/>
      <c r="AO197" s="7"/>
      <c r="AP197" s="66"/>
      <c r="AQ197" s="66"/>
      <c r="AR197" s="66"/>
      <c r="AS197" s="66"/>
      <c r="AT197" s="66"/>
      <c r="AU197" s="66"/>
      <c r="AV197" s="66"/>
      <c r="AW197" s="7"/>
      <c r="AX197" s="7"/>
      <c r="AY197" s="7"/>
      <c r="AZ197" s="7"/>
      <c r="BA197" s="7"/>
      <c r="BB197" s="7"/>
      <c r="BC197" s="7"/>
      <c r="BD197" s="7"/>
    </row>
    <row r="198" spans="4:56" s="18" customFormat="1" x14ac:dyDescent="0.25">
      <c r="D198" s="19"/>
      <c r="E198" s="19"/>
      <c r="H198" s="8"/>
      <c r="I198" s="7"/>
      <c r="J198" s="7"/>
      <c r="K198" s="7"/>
      <c r="L198" s="7"/>
      <c r="M198" s="7"/>
      <c r="N198" s="7"/>
      <c r="O198" s="7"/>
      <c r="P198" s="7"/>
      <c r="Q198" s="7"/>
      <c r="R198" s="7"/>
      <c r="S198" s="7"/>
      <c r="T198" s="7"/>
      <c r="U198" s="7"/>
      <c r="V198" s="7"/>
      <c r="W198" s="7"/>
      <c r="X198" s="7"/>
      <c r="Y198" s="7"/>
      <c r="Z198" s="7"/>
      <c r="AA198" s="66"/>
      <c r="AB198" s="66"/>
      <c r="AC198" s="66"/>
      <c r="AD198" s="66"/>
      <c r="AE198" s="66"/>
      <c r="AF198" s="66"/>
      <c r="AG198" s="7"/>
      <c r="AH198" s="7"/>
      <c r="AI198" s="7"/>
      <c r="AJ198" s="7"/>
      <c r="AK198" s="7"/>
      <c r="AL198" s="7"/>
      <c r="AM198" s="7"/>
      <c r="AN198" s="7"/>
      <c r="AO198" s="7"/>
      <c r="AP198" s="66"/>
      <c r="AQ198" s="66"/>
      <c r="AR198" s="66"/>
      <c r="AS198" s="66"/>
      <c r="AT198" s="66"/>
      <c r="AU198" s="66"/>
      <c r="AV198" s="66"/>
      <c r="AW198" s="7"/>
      <c r="AX198" s="7"/>
      <c r="AY198" s="7"/>
      <c r="AZ198" s="7"/>
      <c r="BA198" s="7"/>
      <c r="BB198" s="7"/>
      <c r="BC198" s="7"/>
      <c r="BD198" s="7"/>
    </row>
    <row r="199" spans="4:56" s="18" customFormat="1" x14ac:dyDescent="0.25">
      <c r="D199" s="19"/>
      <c r="E199" s="19"/>
      <c r="H199" s="8"/>
      <c r="I199" s="7"/>
      <c r="J199" s="7"/>
      <c r="K199" s="7"/>
      <c r="L199" s="7"/>
      <c r="M199" s="7"/>
      <c r="N199" s="7"/>
      <c r="O199" s="7"/>
      <c r="P199" s="7"/>
      <c r="Q199" s="7"/>
      <c r="R199" s="7"/>
      <c r="S199" s="7"/>
      <c r="T199" s="7"/>
      <c r="U199" s="7"/>
      <c r="V199" s="7"/>
      <c r="W199" s="7"/>
      <c r="X199" s="7"/>
      <c r="Y199" s="7"/>
      <c r="Z199" s="7"/>
      <c r="AA199" s="66"/>
      <c r="AB199" s="66"/>
      <c r="AC199" s="66"/>
      <c r="AD199" s="66"/>
      <c r="AE199" s="66"/>
      <c r="AF199" s="66"/>
      <c r="AG199" s="7"/>
      <c r="AH199" s="7"/>
      <c r="AI199" s="7"/>
      <c r="AJ199" s="7"/>
      <c r="AK199" s="7"/>
      <c r="AL199" s="7"/>
      <c r="AM199" s="7"/>
      <c r="AN199" s="7"/>
      <c r="AO199" s="7"/>
      <c r="AP199" s="66"/>
      <c r="AQ199" s="66"/>
      <c r="AR199" s="66"/>
      <c r="AS199" s="66"/>
      <c r="AT199" s="66"/>
      <c r="AU199" s="66"/>
      <c r="AV199" s="66"/>
      <c r="AW199" s="7"/>
      <c r="AX199" s="7"/>
      <c r="AY199" s="7"/>
      <c r="AZ199" s="7"/>
      <c r="BA199" s="7"/>
      <c r="BB199" s="7"/>
      <c r="BC199" s="7"/>
      <c r="BD199" s="7"/>
    </row>
    <row r="200" spans="4:56" s="18" customFormat="1" x14ac:dyDescent="0.25">
      <c r="D200" s="19"/>
      <c r="E200" s="19"/>
      <c r="H200" s="8"/>
      <c r="I200" s="7"/>
      <c r="J200" s="7"/>
      <c r="K200" s="7"/>
      <c r="L200" s="7"/>
      <c r="M200" s="7"/>
      <c r="N200" s="7"/>
      <c r="O200" s="7"/>
      <c r="P200" s="7"/>
      <c r="Q200" s="7"/>
      <c r="R200" s="7"/>
      <c r="S200" s="7"/>
      <c r="T200" s="7"/>
      <c r="U200" s="7"/>
      <c r="V200" s="7"/>
      <c r="W200" s="7"/>
      <c r="X200" s="7"/>
      <c r="Y200" s="7"/>
      <c r="Z200" s="7"/>
      <c r="AA200" s="66"/>
      <c r="AB200" s="66"/>
      <c r="AC200" s="66"/>
      <c r="AD200" s="66"/>
      <c r="AE200" s="66"/>
      <c r="AF200" s="66"/>
      <c r="AG200" s="7"/>
      <c r="AH200" s="7"/>
      <c r="AI200" s="7"/>
      <c r="AJ200" s="7"/>
      <c r="AK200" s="7"/>
      <c r="AL200" s="7"/>
      <c r="AM200" s="7"/>
      <c r="AN200" s="7"/>
      <c r="AO200" s="7"/>
      <c r="AP200" s="66"/>
      <c r="AQ200" s="66"/>
      <c r="AR200" s="66"/>
      <c r="AS200" s="66"/>
      <c r="AT200" s="66"/>
      <c r="AU200" s="66"/>
      <c r="AV200" s="66"/>
      <c r="AW200" s="7"/>
      <c r="AX200" s="7"/>
      <c r="AY200" s="7"/>
      <c r="AZ200" s="7"/>
      <c r="BA200" s="7"/>
      <c r="BB200" s="7"/>
      <c r="BC200" s="7"/>
      <c r="BD200" s="7"/>
    </row>
    <row r="201" spans="4:56" s="18" customFormat="1" x14ac:dyDescent="0.25">
      <c r="D201" s="19"/>
      <c r="E201" s="19"/>
      <c r="H201" s="8"/>
      <c r="I201" s="7"/>
      <c r="J201" s="7"/>
      <c r="K201" s="7"/>
      <c r="L201" s="7"/>
      <c r="M201" s="7"/>
      <c r="N201" s="7"/>
      <c r="O201" s="7"/>
      <c r="P201" s="7"/>
      <c r="Q201" s="7"/>
      <c r="R201" s="7"/>
      <c r="S201" s="7"/>
      <c r="T201" s="7"/>
      <c r="U201" s="7"/>
      <c r="V201" s="7"/>
      <c r="W201" s="7"/>
      <c r="X201" s="7"/>
      <c r="Y201" s="7"/>
      <c r="Z201" s="7"/>
      <c r="AA201" s="66"/>
      <c r="AB201" s="66"/>
      <c r="AC201" s="66"/>
      <c r="AD201" s="66"/>
      <c r="AE201" s="66"/>
      <c r="AF201" s="66"/>
      <c r="AG201" s="7"/>
      <c r="AH201" s="7"/>
      <c r="AI201" s="7"/>
      <c r="AJ201" s="7"/>
      <c r="AK201" s="7"/>
      <c r="AL201" s="7"/>
      <c r="AM201" s="7"/>
      <c r="AN201" s="7"/>
      <c r="AO201" s="7"/>
      <c r="AP201" s="66"/>
      <c r="AQ201" s="66"/>
      <c r="AR201" s="66"/>
      <c r="AS201" s="66"/>
      <c r="AT201" s="66"/>
      <c r="AU201" s="66"/>
      <c r="AV201" s="66"/>
      <c r="AW201" s="7"/>
      <c r="AX201" s="7"/>
      <c r="AY201" s="7"/>
      <c r="AZ201" s="7"/>
      <c r="BA201" s="7"/>
      <c r="BB201" s="7"/>
      <c r="BC201" s="7"/>
      <c r="BD201" s="7"/>
    </row>
    <row r="202" spans="4:56" s="18" customFormat="1" x14ac:dyDescent="0.25">
      <c r="D202" s="19"/>
      <c r="E202" s="19"/>
      <c r="H202" s="8"/>
      <c r="I202" s="7"/>
      <c r="J202" s="7"/>
      <c r="K202" s="7"/>
      <c r="L202" s="7"/>
      <c r="M202" s="7"/>
      <c r="N202" s="7"/>
      <c r="O202" s="7"/>
      <c r="P202" s="7"/>
      <c r="Q202" s="7"/>
      <c r="R202" s="7"/>
      <c r="S202" s="7"/>
      <c r="T202" s="7"/>
      <c r="U202" s="7"/>
      <c r="V202" s="7"/>
      <c r="W202" s="7"/>
      <c r="X202" s="7"/>
      <c r="Y202" s="7"/>
      <c r="Z202" s="7"/>
      <c r="AA202" s="66"/>
      <c r="AB202" s="66"/>
      <c r="AC202" s="66"/>
      <c r="AD202" s="66"/>
      <c r="AE202" s="66"/>
      <c r="AF202" s="66"/>
      <c r="AG202" s="7"/>
      <c r="AH202" s="7"/>
      <c r="AI202" s="7"/>
      <c r="AJ202" s="7"/>
      <c r="AK202" s="7"/>
      <c r="AL202" s="7"/>
      <c r="AM202" s="7"/>
      <c r="AN202" s="7"/>
      <c r="AO202" s="7"/>
      <c r="AP202" s="66"/>
      <c r="AQ202" s="66"/>
      <c r="AR202" s="66"/>
      <c r="AS202" s="66"/>
      <c r="AT202" s="66"/>
      <c r="AU202" s="66"/>
      <c r="AV202" s="66"/>
      <c r="AW202" s="7"/>
      <c r="AX202" s="7"/>
      <c r="AY202" s="7"/>
      <c r="AZ202" s="7"/>
      <c r="BA202" s="7"/>
      <c r="BB202" s="7"/>
      <c r="BC202" s="7"/>
      <c r="BD202" s="7"/>
    </row>
    <row r="203" spans="4:56" s="18" customFormat="1" x14ac:dyDescent="0.25">
      <c r="D203" s="19"/>
      <c r="E203" s="19"/>
      <c r="H203" s="8"/>
      <c r="I203" s="7"/>
      <c r="J203" s="7"/>
      <c r="K203" s="7"/>
      <c r="L203" s="7"/>
      <c r="M203" s="7"/>
      <c r="N203" s="7"/>
      <c r="O203" s="7"/>
      <c r="P203" s="7"/>
      <c r="Q203" s="7"/>
      <c r="R203" s="7"/>
      <c r="S203" s="7"/>
      <c r="T203" s="7"/>
      <c r="U203" s="7"/>
      <c r="V203" s="7"/>
      <c r="W203" s="7"/>
      <c r="X203" s="7"/>
      <c r="Y203" s="7"/>
      <c r="Z203" s="7"/>
      <c r="AA203" s="66"/>
      <c r="AB203" s="66"/>
      <c r="AC203" s="66"/>
      <c r="AD203" s="66"/>
      <c r="AE203" s="66"/>
      <c r="AF203" s="66"/>
      <c r="AG203" s="7"/>
      <c r="AH203" s="7"/>
      <c r="AI203" s="7"/>
      <c r="AJ203" s="7"/>
      <c r="AK203" s="7"/>
      <c r="AL203" s="7"/>
      <c r="AM203" s="7"/>
      <c r="AN203" s="7"/>
      <c r="AO203" s="7"/>
      <c r="AP203" s="66"/>
      <c r="AQ203" s="66"/>
      <c r="AR203" s="66"/>
      <c r="AS203" s="66"/>
      <c r="AT203" s="66"/>
      <c r="AU203" s="66"/>
      <c r="AV203" s="66"/>
      <c r="AW203" s="7"/>
      <c r="AX203" s="7"/>
      <c r="AY203" s="7"/>
      <c r="AZ203" s="7"/>
      <c r="BA203" s="7"/>
      <c r="BB203" s="7"/>
      <c r="BC203" s="7"/>
      <c r="BD203" s="7"/>
    </row>
    <row r="204" spans="4:56" s="18" customFormat="1" x14ac:dyDescent="0.25">
      <c r="D204" s="19"/>
      <c r="E204" s="19"/>
      <c r="H204" s="8"/>
      <c r="I204" s="7"/>
      <c r="J204" s="7"/>
      <c r="K204" s="7"/>
      <c r="L204" s="7"/>
      <c r="M204" s="7"/>
      <c r="N204" s="7"/>
      <c r="O204" s="7"/>
      <c r="P204" s="7"/>
      <c r="Q204" s="7"/>
      <c r="R204" s="7"/>
      <c r="S204" s="7"/>
      <c r="T204" s="7"/>
      <c r="U204" s="7"/>
      <c r="V204" s="7"/>
      <c r="W204" s="7"/>
      <c r="X204" s="7"/>
      <c r="Y204" s="7"/>
      <c r="Z204" s="7"/>
      <c r="AA204" s="66"/>
      <c r="AB204" s="66"/>
      <c r="AC204" s="66"/>
      <c r="AD204" s="66"/>
      <c r="AE204" s="66"/>
      <c r="AF204" s="66"/>
      <c r="AG204" s="7"/>
      <c r="AH204" s="7"/>
      <c r="AI204" s="7"/>
      <c r="AJ204" s="7"/>
      <c r="AK204" s="7"/>
      <c r="AL204" s="7"/>
      <c r="AM204" s="7"/>
      <c r="AN204" s="7"/>
      <c r="AO204" s="7"/>
      <c r="AP204" s="66"/>
      <c r="AQ204" s="66"/>
      <c r="AR204" s="66"/>
      <c r="AS204" s="66"/>
      <c r="AT204" s="66"/>
      <c r="AU204" s="66"/>
      <c r="AV204" s="66"/>
      <c r="AW204" s="7"/>
      <c r="AX204" s="7"/>
      <c r="AY204" s="7"/>
      <c r="AZ204" s="7"/>
      <c r="BA204" s="7"/>
      <c r="BB204" s="7"/>
      <c r="BC204" s="7"/>
      <c r="BD204" s="7"/>
    </row>
    <row r="205" spans="4:56" s="18" customFormat="1" x14ac:dyDescent="0.25">
      <c r="D205" s="19"/>
      <c r="E205" s="19"/>
      <c r="H205" s="8"/>
      <c r="I205" s="7"/>
      <c r="J205" s="7"/>
      <c r="K205" s="7"/>
      <c r="L205" s="7"/>
      <c r="M205" s="7"/>
      <c r="N205" s="7"/>
      <c r="O205" s="7"/>
      <c r="P205" s="7"/>
      <c r="Q205" s="7"/>
      <c r="R205" s="7"/>
      <c r="S205" s="7"/>
      <c r="T205" s="7"/>
      <c r="U205" s="7"/>
      <c r="V205" s="7"/>
      <c r="W205" s="7"/>
      <c r="X205" s="7"/>
      <c r="Y205" s="7"/>
      <c r="Z205" s="7"/>
      <c r="AA205" s="66"/>
      <c r="AB205" s="66"/>
      <c r="AC205" s="66"/>
      <c r="AD205" s="66"/>
      <c r="AE205" s="66"/>
      <c r="AF205" s="66"/>
      <c r="AG205" s="7"/>
      <c r="AH205" s="7"/>
      <c r="AI205" s="7"/>
      <c r="AJ205" s="7"/>
      <c r="AK205" s="7"/>
      <c r="AL205" s="7"/>
      <c r="AM205" s="7"/>
      <c r="AN205" s="7"/>
      <c r="AO205" s="7"/>
      <c r="AP205" s="66"/>
      <c r="AQ205" s="66"/>
      <c r="AR205" s="66"/>
      <c r="AS205" s="66"/>
      <c r="AT205" s="66"/>
      <c r="AU205" s="66"/>
      <c r="AV205" s="66"/>
      <c r="AW205" s="7"/>
      <c r="AX205" s="7"/>
      <c r="AY205" s="7"/>
      <c r="AZ205" s="7"/>
      <c r="BA205" s="7"/>
      <c r="BB205" s="7"/>
      <c r="BC205" s="7"/>
      <c r="BD205" s="7"/>
    </row>
    <row r="206" spans="4:56" s="18" customFormat="1" x14ac:dyDescent="0.25">
      <c r="D206" s="19"/>
      <c r="E206" s="19"/>
      <c r="H206" s="8"/>
      <c r="I206" s="7"/>
      <c r="J206" s="7"/>
      <c r="K206" s="7"/>
      <c r="L206" s="7"/>
      <c r="M206" s="7"/>
      <c r="N206" s="7"/>
      <c r="O206" s="7"/>
      <c r="P206" s="7"/>
      <c r="Q206" s="7"/>
      <c r="R206" s="7"/>
      <c r="S206" s="7"/>
      <c r="T206" s="7"/>
      <c r="U206" s="7"/>
      <c r="V206" s="7"/>
      <c r="W206" s="7"/>
      <c r="X206" s="7"/>
      <c r="Y206" s="7"/>
      <c r="Z206" s="7"/>
      <c r="AA206" s="66"/>
      <c r="AB206" s="66"/>
      <c r="AC206" s="66"/>
      <c r="AD206" s="66"/>
      <c r="AE206" s="66"/>
      <c r="AF206" s="66"/>
      <c r="AG206" s="7"/>
      <c r="AH206" s="7"/>
      <c r="AI206" s="7"/>
      <c r="AJ206" s="7"/>
      <c r="AK206" s="7"/>
      <c r="AL206" s="7"/>
      <c r="AM206" s="7"/>
      <c r="AN206" s="7"/>
      <c r="AO206" s="7"/>
      <c r="AP206" s="66"/>
      <c r="AQ206" s="66"/>
      <c r="AR206" s="66"/>
      <c r="AS206" s="66"/>
      <c r="AT206" s="66"/>
      <c r="AU206" s="66"/>
      <c r="AV206" s="66"/>
      <c r="AW206" s="7"/>
      <c r="AX206" s="7"/>
      <c r="AY206" s="7"/>
      <c r="AZ206" s="7"/>
      <c r="BA206" s="7"/>
      <c r="BB206" s="7"/>
      <c r="BC206" s="7"/>
      <c r="BD206" s="7"/>
    </row>
    <row r="207" spans="4:56" s="18" customFormat="1" x14ac:dyDescent="0.25">
      <c r="D207" s="19"/>
      <c r="E207" s="19"/>
      <c r="H207" s="8"/>
      <c r="I207" s="7"/>
      <c r="J207" s="7"/>
      <c r="K207" s="7"/>
      <c r="L207" s="7"/>
      <c r="M207" s="7"/>
      <c r="N207" s="7"/>
      <c r="O207" s="7"/>
      <c r="P207" s="7"/>
      <c r="Q207" s="7"/>
      <c r="R207" s="7"/>
      <c r="S207" s="7"/>
      <c r="T207" s="7"/>
      <c r="U207" s="7"/>
      <c r="V207" s="7"/>
      <c r="W207" s="7"/>
      <c r="X207" s="7"/>
      <c r="Y207" s="7"/>
      <c r="Z207" s="7"/>
      <c r="AA207" s="66"/>
      <c r="AB207" s="66"/>
      <c r="AC207" s="66"/>
      <c r="AD207" s="66"/>
      <c r="AE207" s="66"/>
      <c r="AF207" s="66"/>
      <c r="AG207" s="7"/>
      <c r="AH207" s="7"/>
      <c r="AI207" s="7"/>
      <c r="AJ207" s="7"/>
      <c r="AK207" s="7"/>
      <c r="AL207" s="7"/>
      <c r="AM207" s="7"/>
      <c r="AN207" s="7"/>
      <c r="AO207" s="7"/>
      <c r="AP207" s="66"/>
      <c r="AQ207" s="66"/>
      <c r="AR207" s="66"/>
      <c r="AS207" s="66"/>
      <c r="AT207" s="66"/>
      <c r="AU207" s="66"/>
      <c r="AV207" s="66"/>
      <c r="AW207" s="7"/>
      <c r="AX207" s="7"/>
      <c r="AY207" s="7"/>
      <c r="AZ207" s="7"/>
      <c r="BA207" s="7"/>
      <c r="BB207" s="7"/>
      <c r="BC207" s="7"/>
      <c r="BD207" s="7"/>
    </row>
    <row r="208" spans="4:56" s="18" customFormat="1" x14ac:dyDescent="0.25">
      <c r="D208" s="19"/>
      <c r="E208" s="19"/>
      <c r="H208" s="8"/>
      <c r="I208" s="7"/>
      <c r="J208" s="7"/>
      <c r="K208" s="7"/>
      <c r="L208" s="7"/>
      <c r="M208" s="7"/>
      <c r="N208" s="7"/>
      <c r="O208" s="7"/>
      <c r="P208" s="7"/>
      <c r="Q208" s="7"/>
      <c r="R208" s="7"/>
      <c r="S208" s="7"/>
      <c r="T208" s="7"/>
      <c r="U208" s="7"/>
      <c r="V208" s="7"/>
      <c r="W208" s="7"/>
      <c r="X208" s="7"/>
      <c r="Y208" s="7"/>
      <c r="Z208" s="7"/>
      <c r="AA208" s="66"/>
      <c r="AB208" s="66"/>
      <c r="AC208" s="66"/>
      <c r="AD208" s="66"/>
      <c r="AE208" s="66"/>
      <c r="AF208" s="66"/>
      <c r="AG208" s="7"/>
      <c r="AH208" s="7"/>
      <c r="AI208" s="7"/>
      <c r="AJ208" s="7"/>
      <c r="AK208" s="7"/>
      <c r="AL208" s="7"/>
      <c r="AM208" s="7"/>
      <c r="AN208" s="7"/>
      <c r="AO208" s="7"/>
      <c r="AP208" s="66"/>
      <c r="AQ208" s="66"/>
      <c r="AR208" s="66"/>
      <c r="AS208" s="66"/>
      <c r="AT208" s="66"/>
      <c r="AU208" s="66"/>
      <c r="AV208" s="66"/>
      <c r="AW208" s="7"/>
      <c r="AX208" s="7"/>
      <c r="AY208" s="7"/>
      <c r="AZ208" s="7"/>
      <c r="BA208" s="7"/>
      <c r="BB208" s="7"/>
      <c r="BC208" s="7"/>
      <c r="BD208" s="7"/>
    </row>
    <row r="209" spans="4:56" s="18" customFormat="1" x14ac:dyDescent="0.25">
      <c r="D209" s="19"/>
      <c r="E209" s="19"/>
      <c r="H209" s="8"/>
      <c r="I209" s="7"/>
      <c r="J209" s="7"/>
      <c r="K209" s="7"/>
      <c r="L209" s="7"/>
      <c r="M209" s="7"/>
      <c r="N209" s="7"/>
      <c r="O209" s="7"/>
      <c r="P209" s="7"/>
      <c r="Q209" s="7"/>
      <c r="R209" s="7"/>
      <c r="S209" s="7"/>
      <c r="T209" s="7"/>
      <c r="U209" s="7"/>
      <c r="V209" s="7"/>
      <c r="W209" s="7"/>
      <c r="X209" s="7"/>
      <c r="Y209" s="7"/>
      <c r="Z209" s="7"/>
      <c r="AA209" s="66"/>
      <c r="AB209" s="66"/>
      <c r="AC209" s="66"/>
      <c r="AD209" s="66"/>
      <c r="AE209" s="66"/>
      <c r="AF209" s="66"/>
      <c r="AG209" s="7"/>
      <c r="AH209" s="7"/>
      <c r="AI209" s="7"/>
      <c r="AJ209" s="7"/>
      <c r="AK209" s="7"/>
      <c r="AL209" s="7"/>
      <c r="AM209" s="7"/>
      <c r="AN209" s="7"/>
      <c r="AO209" s="7"/>
      <c r="AP209" s="66"/>
      <c r="AQ209" s="66"/>
      <c r="AR209" s="66"/>
      <c r="AS209" s="66"/>
      <c r="AT209" s="66"/>
      <c r="AU209" s="66"/>
      <c r="AV209" s="66"/>
      <c r="AW209" s="7"/>
      <c r="AX209" s="7"/>
      <c r="AY209" s="7"/>
      <c r="AZ209" s="7"/>
      <c r="BA209" s="7"/>
      <c r="BB209" s="7"/>
      <c r="BC209" s="7"/>
      <c r="BD209" s="7"/>
    </row>
    <row r="210" spans="4:56" s="18" customFormat="1" x14ac:dyDescent="0.25">
      <c r="D210" s="19"/>
      <c r="E210" s="19"/>
      <c r="H210" s="8"/>
      <c r="I210" s="7"/>
      <c r="J210" s="7"/>
      <c r="K210" s="7"/>
      <c r="L210" s="7"/>
      <c r="M210" s="7"/>
      <c r="N210" s="7"/>
      <c r="O210" s="7"/>
      <c r="P210" s="7"/>
      <c r="Q210" s="7"/>
      <c r="R210" s="7"/>
      <c r="S210" s="7"/>
      <c r="T210" s="7"/>
      <c r="U210" s="7"/>
      <c r="V210" s="7"/>
      <c r="W210" s="7"/>
      <c r="X210" s="7"/>
      <c r="Y210" s="7"/>
      <c r="Z210" s="7"/>
      <c r="AA210" s="66"/>
      <c r="AB210" s="66"/>
      <c r="AC210" s="66"/>
      <c r="AD210" s="66"/>
      <c r="AE210" s="66"/>
      <c r="AF210" s="66"/>
      <c r="AG210" s="7"/>
      <c r="AH210" s="7"/>
      <c r="AI210" s="7"/>
      <c r="AJ210" s="7"/>
      <c r="AK210" s="7"/>
      <c r="AL210" s="7"/>
      <c r="AM210" s="7"/>
      <c r="AN210" s="7"/>
      <c r="AO210" s="7"/>
      <c r="AP210" s="66"/>
      <c r="AQ210" s="66"/>
      <c r="AR210" s="66"/>
      <c r="AS210" s="66"/>
      <c r="AT210" s="66"/>
      <c r="AU210" s="66"/>
      <c r="AV210" s="66"/>
      <c r="AW210" s="7"/>
      <c r="AX210" s="7"/>
      <c r="AY210" s="7"/>
      <c r="AZ210" s="7"/>
      <c r="BA210" s="7"/>
      <c r="BB210" s="7"/>
      <c r="BC210" s="7"/>
      <c r="BD210" s="7"/>
    </row>
    <row r="211" spans="4:56" s="18" customFormat="1" x14ac:dyDescent="0.25">
      <c r="D211" s="19"/>
      <c r="E211" s="19"/>
      <c r="H211" s="8"/>
      <c r="I211" s="7"/>
      <c r="J211" s="7"/>
      <c r="K211" s="7"/>
      <c r="L211" s="7"/>
      <c r="M211" s="7"/>
      <c r="N211" s="7"/>
      <c r="O211" s="7"/>
      <c r="P211" s="7"/>
      <c r="Q211" s="7"/>
      <c r="R211" s="7"/>
      <c r="S211" s="7"/>
      <c r="T211" s="7"/>
      <c r="U211" s="7"/>
      <c r="V211" s="7"/>
      <c r="W211" s="7"/>
      <c r="X211" s="7"/>
      <c r="Y211" s="7"/>
      <c r="Z211" s="7"/>
      <c r="AA211" s="66"/>
      <c r="AB211" s="66"/>
      <c r="AC211" s="66"/>
      <c r="AD211" s="66"/>
      <c r="AE211" s="66"/>
      <c r="AF211" s="66"/>
      <c r="AG211" s="7"/>
      <c r="AH211" s="7"/>
      <c r="AI211" s="7"/>
      <c r="AJ211" s="7"/>
      <c r="AK211" s="7"/>
      <c r="AL211" s="7"/>
      <c r="AM211" s="7"/>
      <c r="AN211" s="7"/>
      <c r="AO211" s="7"/>
      <c r="AP211" s="66"/>
      <c r="AQ211" s="66"/>
      <c r="AR211" s="66"/>
      <c r="AS211" s="66"/>
      <c r="AT211" s="66"/>
      <c r="AU211" s="66"/>
      <c r="AV211" s="66"/>
      <c r="AW211" s="7"/>
      <c r="AX211" s="7"/>
      <c r="AY211" s="7"/>
      <c r="AZ211" s="7"/>
      <c r="BA211" s="7"/>
      <c r="BB211" s="7"/>
      <c r="BC211" s="7"/>
      <c r="BD211" s="7"/>
    </row>
    <row r="212" spans="4:56" s="18" customFormat="1" x14ac:dyDescent="0.25">
      <c r="D212" s="19"/>
      <c r="E212" s="19"/>
      <c r="H212" s="8"/>
      <c r="I212" s="7"/>
      <c r="J212" s="7"/>
      <c r="K212" s="7"/>
      <c r="L212" s="7"/>
      <c r="M212" s="7"/>
      <c r="N212" s="7"/>
      <c r="O212" s="7"/>
      <c r="P212" s="7"/>
      <c r="Q212" s="7"/>
      <c r="R212" s="7"/>
      <c r="S212" s="7"/>
      <c r="T212" s="7"/>
      <c r="U212" s="7"/>
      <c r="V212" s="7"/>
      <c r="W212" s="7"/>
      <c r="X212" s="7"/>
      <c r="Y212" s="7"/>
      <c r="Z212" s="7"/>
      <c r="AA212" s="66"/>
      <c r="AB212" s="66"/>
      <c r="AC212" s="66"/>
      <c r="AD212" s="66"/>
      <c r="AE212" s="66"/>
      <c r="AF212" s="66"/>
      <c r="AG212" s="7"/>
      <c r="AH212" s="7"/>
      <c r="AI212" s="7"/>
      <c r="AJ212" s="7"/>
      <c r="AK212" s="7"/>
      <c r="AL212" s="7"/>
      <c r="AM212" s="7"/>
      <c r="AN212" s="7"/>
      <c r="AO212" s="7"/>
      <c r="AP212" s="66"/>
      <c r="AQ212" s="66"/>
      <c r="AR212" s="66"/>
      <c r="AS212" s="66"/>
      <c r="AT212" s="66"/>
      <c r="AU212" s="66"/>
      <c r="AV212" s="66"/>
      <c r="AW212" s="7"/>
      <c r="AX212" s="7"/>
      <c r="AY212" s="7"/>
      <c r="AZ212" s="7"/>
      <c r="BA212" s="7"/>
      <c r="BB212" s="7"/>
      <c r="BC212" s="7"/>
      <c r="BD212" s="7"/>
    </row>
    <row r="213" spans="4:56" s="18" customFormat="1" x14ac:dyDescent="0.25">
      <c r="D213" s="19"/>
      <c r="E213" s="19"/>
      <c r="H213" s="8"/>
      <c r="I213" s="7"/>
      <c r="J213" s="7"/>
      <c r="K213" s="7"/>
      <c r="L213" s="7"/>
      <c r="M213" s="7"/>
      <c r="N213" s="7"/>
      <c r="O213" s="7"/>
      <c r="P213" s="7"/>
      <c r="Q213" s="7"/>
      <c r="R213" s="7"/>
      <c r="S213" s="7"/>
      <c r="T213" s="7"/>
      <c r="U213" s="7"/>
      <c r="V213" s="7"/>
      <c r="W213" s="7"/>
      <c r="X213" s="7"/>
      <c r="Y213" s="7"/>
      <c r="Z213" s="7"/>
      <c r="AA213" s="66"/>
      <c r="AB213" s="66"/>
      <c r="AC213" s="66"/>
      <c r="AD213" s="66"/>
      <c r="AE213" s="66"/>
      <c r="AF213" s="66"/>
      <c r="AG213" s="7"/>
      <c r="AH213" s="7"/>
      <c r="AI213" s="7"/>
      <c r="AJ213" s="7"/>
      <c r="AK213" s="7"/>
      <c r="AL213" s="7"/>
      <c r="AM213" s="7"/>
      <c r="AN213" s="7"/>
      <c r="AO213" s="7"/>
      <c r="AP213" s="66"/>
      <c r="AQ213" s="66"/>
      <c r="AR213" s="66"/>
      <c r="AS213" s="66"/>
      <c r="AT213" s="66"/>
      <c r="AU213" s="66"/>
      <c r="AV213" s="66"/>
      <c r="AW213" s="7"/>
      <c r="AX213" s="7"/>
      <c r="AY213" s="7"/>
      <c r="AZ213" s="7"/>
      <c r="BA213" s="7"/>
      <c r="BB213" s="7"/>
      <c r="BC213" s="7"/>
      <c r="BD213" s="7"/>
    </row>
    <row r="214" spans="4:56" s="18" customFormat="1" x14ac:dyDescent="0.25">
      <c r="D214" s="19"/>
      <c r="E214" s="19"/>
      <c r="H214" s="8"/>
      <c r="I214" s="7"/>
      <c r="J214" s="7"/>
      <c r="K214" s="7"/>
      <c r="L214" s="7"/>
      <c r="M214" s="7"/>
      <c r="N214" s="7"/>
      <c r="O214" s="7"/>
      <c r="P214" s="7"/>
      <c r="Q214" s="7"/>
      <c r="R214" s="7"/>
      <c r="S214" s="7"/>
      <c r="T214" s="7"/>
      <c r="U214" s="7"/>
      <c r="V214" s="7"/>
      <c r="W214" s="7"/>
      <c r="X214" s="7"/>
      <c r="Y214" s="7"/>
      <c r="Z214" s="7"/>
      <c r="AA214" s="66"/>
      <c r="AB214" s="66"/>
      <c r="AC214" s="66"/>
      <c r="AD214" s="66"/>
      <c r="AE214" s="66"/>
      <c r="AF214" s="66"/>
      <c r="AG214" s="7"/>
      <c r="AH214" s="7"/>
      <c r="AI214" s="7"/>
      <c r="AJ214" s="7"/>
      <c r="AK214" s="7"/>
      <c r="AL214" s="7"/>
      <c r="AM214" s="7"/>
      <c r="AN214" s="7"/>
      <c r="AO214" s="7"/>
      <c r="AP214" s="66"/>
      <c r="AQ214" s="66"/>
      <c r="AR214" s="66"/>
      <c r="AS214" s="66"/>
      <c r="AT214" s="66"/>
      <c r="AU214" s="66"/>
      <c r="AV214" s="66"/>
      <c r="AW214" s="7"/>
      <c r="AX214" s="7"/>
      <c r="AY214" s="7"/>
      <c r="AZ214" s="7"/>
      <c r="BA214" s="7"/>
      <c r="BB214" s="7"/>
      <c r="BC214" s="7"/>
      <c r="BD214" s="7"/>
    </row>
    <row r="215" spans="4:56" s="18" customFormat="1" x14ac:dyDescent="0.25">
      <c r="D215" s="19"/>
      <c r="E215" s="19"/>
      <c r="H215" s="8"/>
      <c r="I215" s="7"/>
      <c r="J215" s="7"/>
      <c r="K215" s="7"/>
      <c r="L215" s="7"/>
      <c r="M215" s="7"/>
      <c r="N215" s="7"/>
      <c r="O215" s="7"/>
      <c r="P215" s="7"/>
      <c r="Q215" s="7"/>
      <c r="R215" s="7"/>
      <c r="S215" s="7"/>
      <c r="T215" s="7"/>
      <c r="U215" s="7"/>
      <c r="V215" s="7"/>
      <c r="W215" s="7"/>
      <c r="X215" s="7"/>
      <c r="Y215" s="7"/>
      <c r="Z215" s="7"/>
      <c r="AA215" s="66"/>
      <c r="AB215" s="66"/>
      <c r="AC215" s="66"/>
      <c r="AD215" s="66"/>
      <c r="AE215" s="66"/>
      <c r="AF215" s="66"/>
      <c r="AG215" s="7"/>
      <c r="AH215" s="7"/>
      <c r="AI215" s="7"/>
      <c r="AJ215" s="7"/>
      <c r="AK215" s="7"/>
      <c r="AL215" s="7"/>
      <c r="AM215" s="7"/>
      <c r="AN215" s="7"/>
      <c r="AO215" s="7"/>
      <c r="AP215" s="66"/>
      <c r="AQ215" s="66"/>
      <c r="AR215" s="66"/>
      <c r="AS215" s="66"/>
      <c r="AT215" s="66"/>
      <c r="AU215" s="66"/>
      <c r="AV215" s="66"/>
      <c r="AW215" s="7"/>
      <c r="AX215" s="7"/>
      <c r="AY215" s="7"/>
      <c r="AZ215" s="7"/>
      <c r="BA215" s="7"/>
      <c r="BB215" s="7"/>
      <c r="BC215" s="7"/>
      <c r="BD215" s="7"/>
    </row>
    <row r="216" spans="4:56" s="18" customFormat="1" x14ac:dyDescent="0.25">
      <c r="D216" s="19"/>
      <c r="E216" s="19"/>
      <c r="H216" s="8"/>
      <c r="I216" s="7"/>
      <c r="J216" s="7"/>
      <c r="K216" s="7"/>
      <c r="L216" s="7"/>
      <c r="M216" s="7"/>
      <c r="N216" s="7"/>
      <c r="O216" s="7"/>
      <c r="P216" s="7"/>
      <c r="Q216" s="7"/>
      <c r="R216" s="7"/>
      <c r="S216" s="7"/>
      <c r="T216" s="7"/>
      <c r="U216" s="7"/>
      <c r="V216" s="7"/>
      <c r="W216" s="7"/>
      <c r="X216" s="7"/>
      <c r="Y216" s="7"/>
      <c r="Z216" s="7"/>
      <c r="AA216" s="66"/>
      <c r="AB216" s="66"/>
      <c r="AC216" s="66"/>
      <c r="AD216" s="66"/>
      <c r="AE216" s="66"/>
      <c r="AF216" s="66"/>
      <c r="AG216" s="7"/>
      <c r="AH216" s="7"/>
      <c r="AI216" s="7"/>
      <c r="AJ216" s="7"/>
      <c r="AK216" s="7"/>
      <c r="AL216" s="7"/>
      <c r="AM216" s="7"/>
      <c r="AN216" s="7"/>
      <c r="AO216" s="7"/>
      <c r="AP216" s="66"/>
      <c r="AQ216" s="66"/>
      <c r="AR216" s="66"/>
      <c r="AS216" s="66"/>
      <c r="AT216" s="66"/>
      <c r="AU216" s="66"/>
      <c r="AV216" s="66"/>
      <c r="AW216" s="7"/>
      <c r="AX216" s="7"/>
      <c r="AY216" s="7"/>
      <c r="AZ216" s="7"/>
      <c r="BA216" s="7"/>
      <c r="BB216" s="7"/>
      <c r="BC216" s="7"/>
      <c r="BD216" s="7"/>
    </row>
    <row r="217" spans="4:56" s="18" customFormat="1" x14ac:dyDescent="0.25">
      <c r="D217" s="19"/>
      <c r="E217" s="19"/>
      <c r="H217" s="8"/>
      <c r="I217" s="7"/>
      <c r="J217" s="7"/>
      <c r="K217" s="7"/>
      <c r="L217" s="7"/>
      <c r="M217" s="7"/>
      <c r="N217" s="7"/>
      <c r="O217" s="7"/>
      <c r="P217" s="7"/>
      <c r="Q217" s="7"/>
      <c r="R217" s="7"/>
      <c r="S217" s="7"/>
      <c r="T217" s="7"/>
      <c r="U217" s="7"/>
      <c r="V217" s="7"/>
      <c r="W217" s="7"/>
      <c r="X217" s="7"/>
      <c r="Y217" s="7"/>
      <c r="Z217" s="7"/>
      <c r="AA217" s="66"/>
      <c r="AB217" s="66"/>
      <c r="AC217" s="66"/>
      <c r="AD217" s="66"/>
      <c r="AE217" s="66"/>
      <c r="AF217" s="66"/>
      <c r="AG217" s="7"/>
      <c r="AH217" s="7"/>
      <c r="AI217" s="7"/>
      <c r="AJ217" s="7"/>
      <c r="AK217" s="7"/>
      <c r="AL217" s="7"/>
      <c r="AM217" s="7"/>
      <c r="AN217" s="7"/>
      <c r="AO217" s="7"/>
      <c r="AP217" s="66"/>
      <c r="AQ217" s="66"/>
      <c r="AR217" s="66"/>
      <c r="AS217" s="66"/>
      <c r="AT217" s="66"/>
      <c r="AU217" s="66"/>
      <c r="AV217" s="66"/>
      <c r="AW217" s="7"/>
      <c r="AX217" s="7"/>
      <c r="AY217" s="7"/>
      <c r="AZ217" s="7"/>
      <c r="BA217" s="7"/>
      <c r="BB217" s="7"/>
      <c r="BC217" s="7"/>
      <c r="BD217" s="7"/>
    </row>
    <row r="218" spans="4:56" s="18" customFormat="1" x14ac:dyDescent="0.25">
      <c r="D218" s="19"/>
      <c r="E218" s="19"/>
      <c r="H218" s="8"/>
      <c r="I218" s="7"/>
      <c r="J218" s="7"/>
      <c r="K218" s="7"/>
      <c r="L218" s="7"/>
      <c r="M218" s="7"/>
      <c r="N218" s="7"/>
      <c r="O218" s="7"/>
      <c r="P218" s="7"/>
      <c r="Q218" s="7"/>
      <c r="R218" s="7"/>
      <c r="S218" s="7"/>
      <c r="T218" s="7"/>
      <c r="U218" s="7"/>
      <c r="V218" s="7"/>
      <c r="W218" s="7"/>
      <c r="X218" s="7"/>
      <c r="Y218" s="7"/>
      <c r="Z218" s="7"/>
      <c r="AA218" s="66"/>
      <c r="AB218" s="66"/>
      <c r="AC218" s="66"/>
      <c r="AD218" s="66"/>
      <c r="AE218" s="66"/>
      <c r="AF218" s="66"/>
      <c r="AG218" s="7"/>
      <c r="AH218" s="7"/>
      <c r="AI218" s="7"/>
      <c r="AJ218" s="7"/>
      <c r="AK218" s="7"/>
      <c r="AL218" s="7"/>
      <c r="AM218" s="7"/>
      <c r="AN218" s="7"/>
      <c r="AO218" s="7"/>
      <c r="AP218" s="66"/>
      <c r="AQ218" s="66"/>
      <c r="AR218" s="66"/>
      <c r="AS218" s="66"/>
      <c r="AT218" s="66"/>
      <c r="AU218" s="66"/>
      <c r="AV218" s="66"/>
      <c r="AW218" s="7"/>
      <c r="AX218" s="7"/>
      <c r="AY218" s="7"/>
      <c r="AZ218" s="7"/>
      <c r="BA218" s="7"/>
      <c r="BB218" s="7"/>
      <c r="BC218" s="7"/>
      <c r="BD218" s="7"/>
    </row>
    <row r="219" spans="4:56" s="18" customFormat="1" x14ac:dyDescent="0.25">
      <c r="D219" s="19"/>
      <c r="E219" s="19"/>
      <c r="H219" s="8"/>
      <c r="I219" s="7"/>
      <c r="J219" s="7"/>
      <c r="K219" s="7"/>
      <c r="L219" s="7"/>
      <c r="M219" s="7"/>
      <c r="N219" s="7"/>
      <c r="O219" s="7"/>
      <c r="P219" s="7"/>
      <c r="Q219" s="7"/>
      <c r="R219" s="7"/>
      <c r="S219" s="7"/>
      <c r="T219" s="7"/>
      <c r="U219" s="7"/>
      <c r="V219" s="7"/>
      <c r="W219" s="7"/>
      <c r="X219" s="7"/>
      <c r="Y219" s="7"/>
      <c r="Z219" s="7"/>
      <c r="AA219" s="66"/>
      <c r="AB219" s="66"/>
      <c r="AC219" s="66"/>
      <c r="AD219" s="66"/>
      <c r="AE219" s="66"/>
      <c r="AF219" s="66"/>
      <c r="AG219" s="7"/>
      <c r="AH219" s="7"/>
      <c r="AI219" s="7"/>
      <c r="AJ219" s="7"/>
      <c r="AK219" s="7"/>
      <c r="AL219" s="7"/>
      <c r="AM219" s="7"/>
      <c r="AN219" s="7"/>
      <c r="AO219" s="7"/>
      <c r="AP219" s="66"/>
      <c r="AQ219" s="66"/>
      <c r="AR219" s="66"/>
      <c r="AS219" s="66"/>
      <c r="AT219" s="66"/>
      <c r="AU219" s="66"/>
      <c r="AV219" s="66"/>
      <c r="AW219" s="7"/>
      <c r="AX219" s="7"/>
      <c r="AY219" s="7"/>
      <c r="AZ219" s="7"/>
      <c r="BA219" s="7"/>
      <c r="BB219" s="7"/>
      <c r="BC219" s="7"/>
      <c r="BD219" s="7"/>
    </row>
    <row r="220" spans="4:56" s="18" customFormat="1" x14ac:dyDescent="0.25">
      <c r="D220" s="19"/>
      <c r="E220" s="19"/>
      <c r="H220" s="8"/>
      <c r="I220" s="7"/>
      <c r="J220" s="7"/>
      <c r="K220" s="7"/>
      <c r="L220" s="7"/>
      <c r="M220" s="7"/>
      <c r="N220" s="7"/>
      <c r="O220" s="7"/>
      <c r="P220" s="7"/>
      <c r="Q220" s="7"/>
      <c r="R220" s="7"/>
      <c r="S220" s="7"/>
      <c r="T220" s="7"/>
      <c r="U220" s="7"/>
      <c r="V220" s="7"/>
      <c r="W220" s="7"/>
      <c r="X220" s="7"/>
      <c r="Y220" s="7"/>
      <c r="Z220" s="7"/>
      <c r="AA220" s="66"/>
      <c r="AB220" s="66"/>
      <c r="AC220" s="66"/>
      <c r="AD220" s="66"/>
      <c r="AE220" s="66"/>
      <c r="AF220" s="66"/>
      <c r="AG220" s="7"/>
      <c r="AH220" s="7"/>
      <c r="AI220" s="7"/>
      <c r="AJ220" s="7"/>
      <c r="AK220" s="7"/>
      <c r="AL220" s="7"/>
      <c r="AM220" s="7"/>
      <c r="AN220" s="7"/>
      <c r="AO220" s="7"/>
      <c r="AP220" s="66"/>
      <c r="AQ220" s="66"/>
      <c r="AR220" s="66"/>
      <c r="AS220" s="66"/>
      <c r="AT220" s="66"/>
      <c r="AU220" s="66"/>
      <c r="AV220" s="66"/>
      <c r="AW220" s="7"/>
      <c r="AX220" s="7"/>
      <c r="AY220" s="7"/>
      <c r="AZ220" s="7"/>
      <c r="BA220" s="7"/>
      <c r="BB220" s="7"/>
      <c r="BC220" s="7"/>
      <c r="BD220" s="7"/>
    </row>
    <row r="221" spans="4:56" s="18" customFormat="1" x14ac:dyDescent="0.25">
      <c r="D221" s="19"/>
      <c r="E221" s="19"/>
      <c r="H221" s="8"/>
      <c r="I221" s="7"/>
      <c r="J221" s="7"/>
      <c r="K221" s="7"/>
      <c r="L221" s="7"/>
      <c r="M221" s="7"/>
      <c r="N221" s="7"/>
      <c r="O221" s="7"/>
      <c r="P221" s="7"/>
      <c r="Q221" s="7"/>
      <c r="R221" s="7"/>
      <c r="S221" s="7"/>
      <c r="T221" s="7"/>
      <c r="U221" s="7"/>
      <c r="V221" s="7"/>
      <c r="W221" s="7"/>
      <c r="X221" s="7"/>
      <c r="Y221" s="7"/>
      <c r="Z221" s="7"/>
      <c r="AA221" s="66"/>
      <c r="AB221" s="66"/>
      <c r="AC221" s="66"/>
      <c r="AD221" s="66"/>
      <c r="AE221" s="66"/>
      <c r="AF221" s="66"/>
      <c r="AG221" s="7"/>
      <c r="AH221" s="7"/>
      <c r="AI221" s="7"/>
      <c r="AJ221" s="7"/>
      <c r="AK221" s="7"/>
      <c r="AL221" s="7"/>
      <c r="AM221" s="7"/>
      <c r="AN221" s="7"/>
      <c r="AO221" s="7"/>
      <c r="AP221" s="66"/>
      <c r="AQ221" s="66"/>
      <c r="AR221" s="66"/>
      <c r="AS221" s="66"/>
      <c r="AT221" s="66"/>
      <c r="AU221" s="66"/>
      <c r="AV221" s="66"/>
      <c r="AW221" s="7"/>
      <c r="AX221" s="7"/>
      <c r="AY221" s="7"/>
      <c r="AZ221" s="7"/>
      <c r="BA221" s="7"/>
      <c r="BB221" s="7"/>
      <c r="BC221" s="7"/>
      <c r="BD221" s="7"/>
    </row>
    <row r="222" spans="4:56" s="18" customFormat="1" x14ac:dyDescent="0.25">
      <c r="D222" s="19"/>
      <c r="E222" s="19"/>
      <c r="H222" s="8"/>
      <c r="I222" s="7"/>
      <c r="J222" s="7"/>
      <c r="K222" s="7"/>
      <c r="L222" s="7"/>
      <c r="M222" s="7"/>
      <c r="N222" s="7"/>
      <c r="O222" s="7"/>
      <c r="P222" s="7"/>
      <c r="Q222" s="7"/>
      <c r="R222" s="7"/>
      <c r="S222" s="7"/>
      <c r="T222" s="7"/>
      <c r="U222" s="7"/>
      <c r="V222" s="7"/>
      <c r="W222" s="7"/>
      <c r="X222" s="7"/>
      <c r="Y222" s="7"/>
      <c r="Z222" s="7"/>
      <c r="AA222" s="66"/>
      <c r="AB222" s="66"/>
      <c r="AC222" s="66"/>
      <c r="AD222" s="66"/>
      <c r="AE222" s="66"/>
      <c r="AF222" s="66"/>
      <c r="AG222" s="7"/>
      <c r="AH222" s="7"/>
      <c r="AI222" s="7"/>
      <c r="AJ222" s="7"/>
      <c r="AK222" s="7"/>
      <c r="AL222" s="7"/>
      <c r="AM222" s="7"/>
      <c r="AN222" s="7"/>
      <c r="AO222" s="7"/>
      <c r="AP222" s="66"/>
      <c r="AQ222" s="66"/>
      <c r="AR222" s="66"/>
      <c r="AS222" s="66"/>
      <c r="AT222" s="66"/>
      <c r="AU222" s="66"/>
      <c r="AV222" s="66"/>
      <c r="AW222" s="7"/>
      <c r="AX222" s="7"/>
      <c r="AY222" s="7"/>
      <c r="AZ222" s="7"/>
      <c r="BA222" s="7"/>
      <c r="BB222" s="7"/>
      <c r="BC222" s="7"/>
      <c r="BD222" s="7"/>
    </row>
    <row r="223" spans="4:56" s="18" customFormat="1" x14ac:dyDescent="0.25">
      <c r="D223" s="19"/>
      <c r="E223" s="19"/>
      <c r="H223" s="8"/>
      <c r="I223" s="7"/>
      <c r="J223" s="7"/>
      <c r="K223" s="7"/>
      <c r="L223" s="7"/>
      <c r="M223" s="7"/>
      <c r="N223" s="7"/>
      <c r="O223" s="7"/>
      <c r="P223" s="7"/>
      <c r="Q223" s="7"/>
      <c r="R223" s="7"/>
      <c r="S223" s="7"/>
      <c r="T223" s="7"/>
      <c r="U223" s="7"/>
      <c r="V223" s="7"/>
      <c r="W223" s="7"/>
      <c r="X223" s="7"/>
      <c r="Y223" s="7"/>
      <c r="Z223" s="7"/>
      <c r="AA223" s="66"/>
      <c r="AB223" s="66"/>
      <c r="AC223" s="66"/>
      <c r="AD223" s="66"/>
      <c r="AE223" s="66"/>
      <c r="AF223" s="66"/>
      <c r="AG223" s="7"/>
      <c r="AH223" s="7"/>
      <c r="AI223" s="7"/>
      <c r="AJ223" s="7"/>
      <c r="AK223" s="7"/>
      <c r="AL223" s="7"/>
      <c r="AM223" s="7"/>
      <c r="AN223" s="7"/>
      <c r="AO223" s="7"/>
      <c r="AP223" s="66"/>
      <c r="AQ223" s="66"/>
      <c r="AR223" s="66"/>
      <c r="AS223" s="66"/>
      <c r="AT223" s="66"/>
      <c r="AU223" s="66"/>
      <c r="AV223" s="66"/>
      <c r="AW223" s="7"/>
      <c r="AX223" s="7"/>
      <c r="AY223" s="7"/>
      <c r="AZ223" s="7"/>
      <c r="BA223" s="7"/>
      <c r="BB223" s="7"/>
      <c r="BC223" s="7"/>
      <c r="BD223" s="7"/>
    </row>
    <row r="224" spans="4:56" s="18" customFormat="1" x14ac:dyDescent="0.25">
      <c r="D224" s="19"/>
      <c r="E224" s="19"/>
      <c r="H224" s="8"/>
      <c r="I224" s="7"/>
      <c r="J224" s="7"/>
      <c r="K224" s="7"/>
      <c r="L224" s="7"/>
      <c r="M224" s="7"/>
      <c r="N224" s="7"/>
      <c r="O224" s="7"/>
      <c r="P224" s="7"/>
      <c r="Q224" s="7"/>
      <c r="R224" s="7"/>
      <c r="S224" s="7"/>
      <c r="T224" s="7"/>
      <c r="U224" s="7"/>
      <c r="V224" s="7"/>
      <c r="W224" s="7"/>
      <c r="X224" s="7"/>
      <c r="Y224" s="7"/>
      <c r="Z224" s="7"/>
      <c r="AA224" s="66"/>
      <c r="AB224" s="66"/>
      <c r="AC224" s="66"/>
      <c r="AD224" s="66"/>
      <c r="AE224" s="66"/>
      <c r="AF224" s="66"/>
      <c r="AG224" s="7"/>
      <c r="AH224" s="7"/>
      <c r="AI224" s="7"/>
      <c r="AJ224" s="7"/>
      <c r="AK224" s="7"/>
      <c r="AL224" s="7"/>
      <c r="AM224" s="7"/>
      <c r="AN224" s="7"/>
      <c r="AO224" s="7"/>
      <c r="AP224" s="66"/>
      <c r="AQ224" s="66"/>
      <c r="AR224" s="66"/>
      <c r="AS224" s="66"/>
      <c r="AT224" s="66"/>
      <c r="AU224" s="66"/>
      <c r="AV224" s="66"/>
      <c r="AW224" s="7"/>
      <c r="AX224" s="7"/>
      <c r="AY224" s="7"/>
      <c r="AZ224" s="7"/>
      <c r="BA224" s="7"/>
      <c r="BB224" s="7"/>
      <c r="BC224" s="7"/>
      <c r="BD224" s="7"/>
    </row>
    <row r="225" spans="4:56" s="18" customFormat="1" x14ac:dyDescent="0.25">
      <c r="D225" s="19"/>
      <c r="E225" s="19"/>
      <c r="H225" s="8"/>
      <c r="I225" s="7"/>
      <c r="J225" s="7"/>
      <c r="K225" s="7"/>
      <c r="L225" s="7"/>
      <c r="M225" s="7"/>
      <c r="N225" s="7"/>
      <c r="O225" s="7"/>
      <c r="P225" s="7"/>
      <c r="Q225" s="7"/>
      <c r="R225" s="7"/>
      <c r="S225" s="7"/>
      <c r="T225" s="7"/>
      <c r="U225" s="7"/>
      <c r="V225" s="7"/>
      <c r="W225" s="7"/>
      <c r="X225" s="7"/>
      <c r="Y225" s="7"/>
      <c r="Z225" s="7"/>
      <c r="AA225" s="66"/>
      <c r="AB225" s="66"/>
      <c r="AC225" s="66"/>
      <c r="AD225" s="66"/>
      <c r="AE225" s="66"/>
      <c r="AF225" s="66"/>
      <c r="AG225" s="7"/>
      <c r="AH225" s="7"/>
      <c r="AI225" s="7"/>
      <c r="AJ225" s="7"/>
      <c r="AK225" s="7"/>
      <c r="AL225" s="7"/>
      <c r="AM225" s="7"/>
      <c r="AN225" s="7"/>
      <c r="AO225" s="7"/>
      <c r="AP225" s="66"/>
      <c r="AQ225" s="66"/>
      <c r="AR225" s="66"/>
      <c r="AS225" s="66"/>
      <c r="AT225" s="66"/>
      <c r="AU225" s="66"/>
      <c r="AV225" s="66"/>
      <c r="AW225" s="7"/>
      <c r="AX225" s="7"/>
      <c r="AY225" s="7"/>
      <c r="AZ225" s="7"/>
      <c r="BA225" s="7"/>
      <c r="BB225" s="7"/>
      <c r="BC225" s="7"/>
      <c r="BD225" s="7"/>
    </row>
    <row r="226" spans="4:56" s="18" customFormat="1" x14ac:dyDescent="0.25">
      <c r="D226" s="19"/>
      <c r="E226" s="19"/>
      <c r="H226" s="8"/>
      <c r="I226" s="7"/>
      <c r="J226" s="7"/>
      <c r="K226" s="7"/>
      <c r="L226" s="7"/>
      <c r="M226" s="7"/>
      <c r="N226" s="7"/>
      <c r="O226" s="7"/>
      <c r="P226" s="7"/>
      <c r="Q226" s="7"/>
      <c r="R226" s="7"/>
      <c r="S226" s="7"/>
      <c r="T226" s="7"/>
      <c r="U226" s="7"/>
      <c r="V226" s="7"/>
      <c r="W226" s="7"/>
      <c r="X226" s="7"/>
      <c r="Y226" s="7"/>
      <c r="Z226" s="7"/>
      <c r="AA226" s="66"/>
      <c r="AB226" s="66"/>
      <c r="AC226" s="66"/>
      <c r="AD226" s="66"/>
      <c r="AE226" s="66"/>
      <c r="AF226" s="66"/>
      <c r="AG226" s="7"/>
      <c r="AH226" s="7"/>
      <c r="AI226" s="7"/>
      <c r="AJ226" s="7"/>
      <c r="AK226" s="7"/>
      <c r="AL226" s="7"/>
      <c r="AM226" s="7"/>
      <c r="AN226" s="7"/>
      <c r="AO226" s="7"/>
      <c r="AP226" s="66"/>
      <c r="AQ226" s="66"/>
      <c r="AR226" s="66"/>
      <c r="AS226" s="66"/>
      <c r="AT226" s="66"/>
      <c r="AU226" s="66"/>
      <c r="AV226" s="66"/>
      <c r="AW226" s="7"/>
      <c r="AX226" s="7"/>
      <c r="AY226" s="7"/>
      <c r="AZ226" s="7"/>
      <c r="BA226" s="7"/>
      <c r="BB226" s="7"/>
      <c r="BC226" s="7"/>
      <c r="BD226" s="7"/>
    </row>
    <row r="227" spans="4:56" s="18" customFormat="1" x14ac:dyDescent="0.25">
      <c r="D227" s="19"/>
      <c r="E227" s="19"/>
      <c r="H227" s="8"/>
      <c r="I227" s="7"/>
      <c r="J227" s="7"/>
      <c r="K227" s="7"/>
      <c r="L227" s="7"/>
      <c r="M227" s="7"/>
      <c r="N227" s="7"/>
      <c r="O227" s="7"/>
      <c r="P227" s="7"/>
      <c r="Q227" s="7"/>
      <c r="R227" s="7"/>
      <c r="S227" s="7"/>
      <c r="T227" s="7"/>
      <c r="U227" s="7"/>
      <c r="V227" s="7"/>
      <c r="W227" s="7"/>
      <c r="X227" s="7"/>
      <c r="Y227" s="7"/>
      <c r="Z227" s="7"/>
      <c r="AA227" s="66"/>
      <c r="AB227" s="66"/>
      <c r="AC227" s="66"/>
      <c r="AD227" s="66"/>
      <c r="AE227" s="66"/>
      <c r="AF227" s="66"/>
      <c r="AG227" s="7"/>
      <c r="AH227" s="7"/>
      <c r="AI227" s="7"/>
      <c r="AJ227" s="7"/>
      <c r="AK227" s="7"/>
      <c r="AL227" s="7"/>
      <c r="AM227" s="7"/>
      <c r="AN227" s="7"/>
      <c r="AO227" s="7"/>
      <c r="AP227" s="66"/>
      <c r="AQ227" s="66"/>
      <c r="AR227" s="66"/>
      <c r="AS227" s="66"/>
      <c r="AT227" s="66"/>
      <c r="AU227" s="66"/>
      <c r="AV227" s="66"/>
      <c r="AW227" s="7"/>
      <c r="AX227" s="7"/>
      <c r="AY227" s="7"/>
      <c r="AZ227" s="7"/>
      <c r="BA227" s="7"/>
      <c r="BB227" s="7"/>
      <c r="BC227" s="7"/>
      <c r="BD227" s="7"/>
    </row>
    <row r="228" spans="4:56" s="18" customFormat="1" x14ac:dyDescent="0.25">
      <c r="D228" s="19"/>
      <c r="E228" s="19"/>
      <c r="H228" s="8"/>
      <c r="I228" s="7"/>
      <c r="J228" s="7"/>
      <c r="K228" s="7"/>
      <c r="L228" s="7"/>
      <c r="M228" s="7"/>
      <c r="N228" s="7"/>
      <c r="O228" s="7"/>
      <c r="P228" s="7"/>
      <c r="Q228" s="7"/>
      <c r="R228" s="7"/>
      <c r="S228" s="7"/>
      <c r="T228" s="7"/>
      <c r="U228" s="7"/>
      <c r="V228" s="7"/>
      <c r="W228" s="7"/>
      <c r="X228" s="7"/>
      <c r="Y228" s="7"/>
      <c r="Z228" s="7"/>
      <c r="AA228" s="66"/>
      <c r="AB228" s="66"/>
      <c r="AC228" s="66"/>
      <c r="AD228" s="66"/>
      <c r="AE228" s="66"/>
      <c r="AF228" s="66"/>
      <c r="AG228" s="7"/>
      <c r="AH228" s="7"/>
      <c r="AI228" s="7"/>
      <c r="AJ228" s="7"/>
      <c r="AK228" s="7"/>
      <c r="AL228" s="7"/>
      <c r="AM228" s="7"/>
      <c r="AN228" s="7"/>
      <c r="AO228" s="7"/>
      <c r="AP228" s="66"/>
      <c r="AQ228" s="66"/>
      <c r="AR228" s="66"/>
      <c r="AS228" s="66"/>
      <c r="AT228" s="66"/>
      <c r="AU228" s="66"/>
      <c r="AV228" s="66"/>
      <c r="AW228" s="7"/>
      <c r="AX228" s="7"/>
      <c r="AY228" s="7"/>
      <c r="AZ228" s="7"/>
      <c r="BA228" s="7"/>
      <c r="BB228" s="7"/>
      <c r="BC228" s="7"/>
      <c r="BD228" s="7"/>
    </row>
    <row r="229" spans="4:56" s="18" customFormat="1" x14ac:dyDescent="0.25">
      <c r="D229" s="19"/>
      <c r="E229" s="19"/>
      <c r="H229" s="8"/>
      <c r="I229" s="7"/>
      <c r="J229" s="7"/>
      <c r="K229" s="7"/>
      <c r="L229" s="7"/>
      <c r="M229" s="7"/>
      <c r="N229" s="7"/>
      <c r="O229" s="7"/>
      <c r="P229" s="7"/>
      <c r="Q229" s="7"/>
      <c r="R229" s="7"/>
      <c r="S229" s="7"/>
      <c r="T229" s="7"/>
      <c r="U229" s="7"/>
      <c r="V229" s="7"/>
      <c r="W229" s="7"/>
      <c r="X229" s="7"/>
      <c r="Y229" s="7"/>
      <c r="Z229" s="7"/>
      <c r="AA229" s="66"/>
      <c r="AB229" s="66"/>
      <c r="AC229" s="66"/>
      <c r="AD229" s="66"/>
      <c r="AE229" s="66"/>
      <c r="AF229" s="66"/>
      <c r="AG229" s="7"/>
      <c r="AH229" s="7"/>
      <c r="AI229" s="7"/>
      <c r="AJ229" s="7"/>
      <c r="AK229" s="7"/>
      <c r="AL229" s="7"/>
      <c r="AM229" s="7"/>
      <c r="AN229" s="7"/>
      <c r="AO229" s="7"/>
      <c r="AP229" s="66"/>
      <c r="AQ229" s="66"/>
      <c r="AR229" s="66"/>
      <c r="AS229" s="66"/>
      <c r="AT229" s="66"/>
      <c r="AU229" s="66"/>
      <c r="AV229" s="66"/>
      <c r="AW229" s="7"/>
      <c r="AX229" s="7"/>
      <c r="AY229" s="7"/>
      <c r="AZ229" s="7"/>
      <c r="BA229" s="7"/>
      <c r="BB229" s="7"/>
      <c r="BC229" s="7"/>
      <c r="BD229" s="7"/>
    </row>
    <row r="230" spans="4:56" s="18" customFormat="1" x14ac:dyDescent="0.25">
      <c r="D230" s="19"/>
      <c r="E230" s="19"/>
      <c r="H230" s="8"/>
      <c r="I230" s="7"/>
      <c r="J230" s="7"/>
      <c r="K230" s="7"/>
      <c r="L230" s="7"/>
      <c r="M230" s="7"/>
      <c r="N230" s="7"/>
      <c r="O230" s="7"/>
      <c r="P230" s="7"/>
      <c r="Q230" s="7"/>
      <c r="R230" s="7"/>
      <c r="S230" s="7"/>
      <c r="T230" s="7"/>
      <c r="U230" s="7"/>
      <c r="V230" s="7"/>
      <c r="W230" s="7"/>
      <c r="X230" s="7"/>
      <c r="Y230" s="7"/>
      <c r="Z230" s="7"/>
      <c r="AA230" s="66"/>
      <c r="AB230" s="66"/>
      <c r="AC230" s="66"/>
      <c r="AD230" s="66"/>
      <c r="AE230" s="66"/>
      <c r="AF230" s="66"/>
      <c r="AG230" s="7"/>
      <c r="AH230" s="7"/>
      <c r="AI230" s="7"/>
      <c r="AJ230" s="7"/>
      <c r="AK230" s="7"/>
      <c r="AL230" s="7"/>
      <c r="AM230" s="7"/>
      <c r="AN230" s="7"/>
      <c r="AO230" s="7"/>
      <c r="AP230" s="66"/>
      <c r="AQ230" s="66"/>
      <c r="AR230" s="66"/>
      <c r="AS230" s="66"/>
      <c r="AT230" s="66"/>
      <c r="AU230" s="66"/>
      <c r="AV230" s="66"/>
      <c r="AW230" s="7"/>
      <c r="AX230" s="7"/>
      <c r="AY230" s="7"/>
      <c r="AZ230" s="7"/>
      <c r="BA230" s="7"/>
      <c r="BB230" s="7"/>
      <c r="BC230" s="7"/>
      <c r="BD230" s="7"/>
    </row>
    <row r="231" spans="4:56" s="18" customFormat="1" x14ac:dyDescent="0.25">
      <c r="D231" s="19"/>
      <c r="E231" s="19"/>
      <c r="H231" s="8"/>
      <c r="I231" s="7"/>
      <c r="J231" s="7"/>
      <c r="K231" s="7"/>
      <c r="L231" s="7"/>
      <c r="M231" s="7"/>
      <c r="N231" s="7"/>
      <c r="O231" s="7"/>
      <c r="P231" s="7"/>
      <c r="Q231" s="7"/>
      <c r="R231" s="7"/>
      <c r="S231" s="7"/>
      <c r="T231" s="7"/>
      <c r="U231" s="7"/>
      <c r="V231" s="7"/>
      <c r="W231" s="7"/>
      <c r="X231" s="7"/>
      <c r="Y231" s="7"/>
      <c r="Z231" s="7"/>
      <c r="AA231" s="66"/>
      <c r="AB231" s="66"/>
      <c r="AC231" s="66"/>
      <c r="AD231" s="66"/>
      <c r="AE231" s="66"/>
      <c r="AF231" s="66"/>
      <c r="AG231" s="7"/>
      <c r="AH231" s="7"/>
      <c r="AI231" s="7"/>
      <c r="AJ231" s="7"/>
      <c r="AK231" s="7"/>
      <c r="AL231" s="7"/>
      <c r="AM231" s="7"/>
      <c r="AN231" s="7"/>
      <c r="AO231" s="7"/>
      <c r="AP231" s="66"/>
      <c r="AQ231" s="66"/>
      <c r="AR231" s="66"/>
      <c r="AS231" s="66"/>
      <c r="AT231" s="66"/>
      <c r="AU231" s="66"/>
      <c r="AV231" s="66"/>
      <c r="AW231" s="7"/>
      <c r="AX231" s="7"/>
      <c r="AY231" s="7"/>
      <c r="AZ231" s="7"/>
      <c r="BA231" s="7"/>
      <c r="BB231" s="7"/>
      <c r="BC231" s="7"/>
      <c r="BD231" s="7"/>
    </row>
    <row r="232" spans="4:56" s="18" customFormat="1" x14ac:dyDescent="0.25">
      <c r="D232" s="19"/>
      <c r="E232" s="19"/>
      <c r="H232" s="8"/>
      <c r="I232" s="7"/>
      <c r="J232" s="7"/>
      <c r="K232" s="7"/>
      <c r="L232" s="7"/>
      <c r="M232" s="7"/>
      <c r="N232" s="7"/>
      <c r="O232" s="7"/>
      <c r="P232" s="7"/>
      <c r="Q232" s="7"/>
      <c r="R232" s="7"/>
      <c r="S232" s="7"/>
      <c r="T232" s="7"/>
      <c r="U232" s="7"/>
      <c r="V232" s="7"/>
      <c r="W232" s="7"/>
      <c r="X232" s="7"/>
      <c r="Y232" s="7"/>
      <c r="Z232" s="7"/>
      <c r="AA232" s="66"/>
      <c r="AB232" s="66"/>
      <c r="AC232" s="66"/>
      <c r="AD232" s="66"/>
      <c r="AE232" s="66"/>
      <c r="AF232" s="66"/>
      <c r="AG232" s="7"/>
      <c r="AH232" s="7"/>
      <c r="AI232" s="7"/>
      <c r="AJ232" s="7"/>
      <c r="AK232" s="7"/>
      <c r="AL232" s="7"/>
      <c r="AM232" s="7"/>
      <c r="AN232" s="7"/>
      <c r="AO232" s="7"/>
      <c r="AP232" s="66"/>
      <c r="AQ232" s="66"/>
      <c r="AR232" s="66"/>
      <c r="AS232" s="66"/>
      <c r="AT232" s="66"/>
      <c r="AU232" s="66"/>
      <c r="AV232" s="66"/>
      <c r="AW232" s="7"/>
      <c r="AX232" s="7"/>
      <c r="AY232" s="7"/>
      <c r="AZ232" s="7"/>
      <c r="BA232" s="7"/>
      <c r="BB232" s="7"/>
      <c r="BC232" s="7"/>
      <c r="BD232" s="7"/>
    </row>
    <row r="233" spans="4:56" s="18" customFormat="1" x14ac:dyDescent="0.25">
      <c r="D233" s="19"/>
      <c r="E233" s="19"/>
      <c r="H233" s="8"/>
      <c r="I233" s="7"/>
      <c r="J233" s="7"/>
      <c r="K233" s="7"/>
      <c r="L233" s="7"/>
      <c r="M233" s="7"/>
      <c r="N233" s="7"/>
      <c r="O233" s="7"/>
      <c r="P233" s="7"/>
      <c r="Q233" s="7"/>
      <c r="R233" s="7"/>
      <c r="S233" s="7"/>
      <c r="T233" s="7"/>
      <c r="U233" s="7"/>
      <c r="V233" s="7"/>
      <c r="W233" s="7"/>
      <c r="X233" s="7"/>
      <c r="Y233" s="7"/>
      <c r="Z233" s="7"/>
      <c r="AA233" s="66"/>
      <c r="AB233" s="66"/>
      <c r="AC233" s="66"/>
      <c r="AD233" s="66"/>
      <c r="AE233" s="66"/>
      <c r="AF233" s="66"/>
      <c r="AG233" s="7"/>
      <c r="AH233" s="7"/>
      <c r="AI233" s="7"/>
      <c r="AJ233" s="7"/>
      <c r="AK233" s="7"/>
      <c r="AL233" s="7"/>
      <c r="AM233" s="7"/>
      <c r="AN233" s="7"/>
      <c r="AO233" s="7"/>
      <c r="AP233" s="66"/>
      <c r="AQ233" s="66"/>
      <c r="AR233" s="66"/>
      <c r="AS233" s="66"/>
      <c r="AT233" s="66"/>
      <c r="AU233" s="66"/>
      <c r="AV233" s="66"/>
      <c r="AW233" s="7"/>
      <c r="AX233" s="7"/>
      <c r="AY233" s="7"/>
      <c r="AZ233" s="7"/>
      <c r="BA233" s="7"/>
      <c r="BB233" s="7"/>
      <c r="BC233" s="7"/>
      <c r="BD233" s="7"/>
    </row>
    <row r="234" spans="4:56" s="18" customFormat="1" x14ac:dyDescent="0.25">
      <c r="D234" s="19"/>
      <c r="E234" s="19"/>
      <c r="H234" s="8"/>
      <c r="I234" s="7"/>
      <c r="J234" s="7"/>
      <c r="K234" s="7"/>
      <c r="L234" s="7"/>
      <c r="M234" s="7"/>
      <c r="N234" s="7"/>
      <c r="O234" s="7"/>
      <c r="P234" s="7"/>
      <c r="Q234" s="7"/>
      <c r="R234" s="7"/>
      <c r="S234" s="7"/>
      <c r="T234" s="7"/>
      <c r="U234" s="7"/>
      <c r="V234" s="7"/>
      <c r="W234" s="7"/>
      <c r="X234" s="7"/>
      <c r="Y234" s="7"/>
      <c r="Z234" s="7"/>
      <c r="AA234" s="66"/>
      <c r="AB234" s="66"/>
      <c r="AC234" s="66"/>
      <c r="AD234" s="66"/>
      <c r="AE234" s="66"/>
      <c r="AF234" s="66"/>
      <c r="AG234" s="7"/>
      <c r="AH234" s="7"/>
      <c r="AI234" s="7"/>
      <c r="AJ234" s="7"/>
      <c r="AK234" s="7"/>
      <c r="AL234" s="7"/>
      <c r="AM234" s="7"/>
      <c r="AN234" s="7"/>
      <c r="AO234" s="7"/>
      <c r="AP234" s="66"/>
      <c r="AQ234" s="66"/>
      <c r="AR234" s="66"/>
      <c r="AS234" s="66"/>
      <c r="AT234" s="66"/>
      <c r="AU234" s="66"/>
      <c r="AV234" s="66"/>
      <c r="AW234" s="7"/>
      <c r="AX234" s="7"/>
      <c r="AY234" s="7"/>
      <c r="AZ234" s="7"/>
      <c r="BA234" s="7"/>
      <c r="BB234" s="7"/>
      <c r="BC234" s="7"/>
      <c r="BD234" s="7"/>
    </row>
    <row r="235" spans="4:56" s="18" customFormat="1" x14ac:dyDescent="0.25">
      <c r="D235" s="19"/>
      <c r="E235" s="19"/>
      <c r="H235" s="8"/>
      <c r="I235" s="7"/>
      <c r="J235" s="7"/>
      <c r="K235" s="7"/>
      <c r="L235" s="7"/>
      <c r="M235" s="7"/>
      <c r="N235" s="7"/>
      <c r="O235" s="7"/>
      <c r="P235" s="7"/>
      <c r="Q235" s="7"/>
      <c r="R235" s="7"/>
      <c r="S235" s="7"/>
      <c r="T235" s="7"/>
      <c r="U235" s="7"/>
      <c r="V235" s="7"/>
      <c r="W235" s="7"/>
      <c r="X235" s="7"/>
      <c r="Y235" s="7"/>
      <c r="Z235" s="7"/>
      <c r="AA235" s="66"/>
      <c r="AB235" s="66"/>
      <c r="AC235" s="66"/>
      <c r="AD235" s="66"/>
      <c r="AE235" s="66"/>
      <c r="AF235" s="66"/>
      <c r="AG235" s="7"/>
      <c r="AH235" s="7"/>
      <c r="AI235" s="7"/>
      <c r="AJ235" s="7"/>
      <c r="AK235" s="7"/>
      <c r="AL235" s="7"/>
      <c r="AM235" s="7"/>
      <c r="AN235" s="7"/>
      <c r="AO235" s="7"/>
      <c r="AP235" s="66"/>
      <c r="AQ235" s="66"/>
      <c r="AR235" s="66"/>
      <c r="AS235" s="66"/>
      <c r="AT235" s="66"/>
      <c r="AU235" s="66"/>
      <c r="AV235" s="66"/>
      <c r="AW235" s="7"/>
      <c r="AX235" s="7"/>
      <c r="AY235" s="7"/>
      <c r="AZ235" s="7"/>
      <c r="BA235" s="7"/>
      <c r="BB235" s="7"/>
      <c r="BC235" s="7"/>
      <c r="BD235" s="7"/>
    </row>
    <row r="236" spans="4:56" s="18" customFormat="1" x14ac:dyDescent="0.25">
      <c r="D236" s="19"/>
      <c r="E236" s="19"/>
      <c r="H236" s="8"/>
      <c r="I236" s="7"/>
      <c r="J236" s="7"/>
      <c r="K236" s="7"/>
      <c r="L236" s="7"/>
      <c r="M236" s="7"/>
      <c r="N236" s="7"/>
      <c r="O236" s="7"/>
      <c r="P236" s="7"/>
      <c r="Q236" s="7"/>
      <c r="R236" s="7"/>
      <c r="S236" s="7"/>
      <c r="T236" s="7"/>
      <c r="U236" s="7"/>
      <c r="V236" s="7"/>
      <c r="W236" s="7"/>
      <c r="X236" s="7"/>
      <c r="Y236" s="7"/>
      <c r="Z236" s="7"/>
      <c r="AA236" s="66"/>
      <c r="AB236" s="66"/>
      <c r="AC236" s="66"/>
      <c r="AD236" s="66"/>
      <c r="AE236" s="66"/>
      <c r="AF236" s="66"/>
      <c r="AG236" s="7"/>
      <c r="AH236" s="7"/>
      <c r="AI236" s="7"/>
      <c r="AJ236" s="7"/>
      <c r="AK236" s="7"/>
      <c r="AL236" s="7"/>
      <c r="AM236" s="7"/>
      <c r="AN236" s="7"/>
      <c r="AO236" s="7"/>
      <c r="AP236" s="66"/>
      <c r="AQ236" s="66"/>
      <c r="AR236" s="66"/>
      <c r="AS236" s="66"/>
      <c r="AT236" s="66"/>
      <c r="AU236" s="66"/>
      <c r="AV236" s="66"/>
      <c r="AW236" s="7"/>
      <c r="AX236" s="7"/>
      <c r="AY236" s="7"/>
      <c r="AZ236" s="7"/>
      <c r="BA236" s="7"/>
      <c r="BB236" s="7"/>
      <c r="BC236" s="7"/>
      <c r="BD236" s="7"/>
    </row>
    <row r="237" spans="4:56" s="18" customFormat="1" x14ac:dyDescent="0.25">
      <c r="D237" s="19"/>
      <c r="E237" s="19"/>
      <c r="H237" s="8"/>
      <c r="I237" s="7"/>
      <c r="J237" s="7"/>
      <c r="K237" s="7"/>
      <c r="L237" s="7"/>
      <c r="M237" s="7"/>
      <c r="N237" s="7"/>
      <c r="O237" s="7"/>
      <c r="P237" s="7"/>
      <c r="Q237" s="7"/>
      <c r="R237" s="7"/>
      <c r="S237" s="7"/>
      <c r="T237" s="7"/>
      <c r="U237" s="7"/>
      <c r="V237" s="7"/>
      <c r="W237" s="7"/>
      <c r="X237" s="7"/>
      <c r="Y237" s="7"/>
      <c r="Z237" s="7"/>
      <c r="AA237" s="66"/>
      <c r="AB237" s="66"/>
      <c r="AC237" s="66"/>
      <c r="AD237" s="66"/>
      <c r="AE237" s="66"/>
      <c r="AF237" s="66"/>
      <c r="AG237" s="7"/>
      <c r="AH237" s="7"/>
      <c r="AI237" s="7"/>
      <c r="AJ237" s="7"/>
      <c r="AK237" s="7"/>
      <c r="AL237" s="7"/>
      <c r="AM237" s="7"/>
      <c r="AN237" s="7"/>
      <c r="AO237" s="7"/>
      <c r="AP237" s="66"/>
      <c r="AQ237" s="66"/>
      <c r="AR237" s="66"/>
      <c r="AS237" s="66"/>
      <c r="AT237" s="66"/>
      <c r="AU237" s="66"/>
      <c r="AV237" s="66"/>
      <c r="AW237" s="7"/>
      <c r="AX237" s="7"/>
      <c r="AY237" s="7"/>
      <c r="AZ237" s="7"/>
      <c r="BA237" s="7"/>
      <c r="BB237" s="7"/>
      <c r="BC237" s="7"/>
      <c r="BD237" s="7"/>
    </row>
    <row r="238" spans="4:56" s="18" customFormat="1" x14ac:dyDescent="0.25">
      <c r="D238" s="19"/>
      <c r="E238" s="19"/>
      <c r="H238" s="8"/>
      <c r="I238" s="7"/>
      <c r="J238" s="7"/>
      <c r="K238" s="7"/>
      <c r="L238" s="7"/>
      <c r="M238" s="7"/>
      <c r="N238" s="7"/>
      <c r="O238" s="7"/>
      <c r="P238" s="7"/>
      <c r="Q238" s="7"/>
      <c r="R238" s="7"/>
      <c r="S238" s="7"/>
      <c r="T238" s="7"/>
      <c r="U238" s="7"/>
      <c r="V238" s="7"/>
      <c r="W238" s="7"/>
      <c r="X238" s="7"/>
      <c r="Y238" s="7"/>
      <c r="Z238" s="7"/>
      <c r="AA238" s="66"/>
      <c r="AB238" s="66"/>
      <c r="AC238" s="66"/>
      <c r="AD238" s="66"/>
      <c r="AE238" s="66"/>
      <c r="AF238" s="66"/>
      <c r="AG238" s="7"/>
      <c r="AH238" s="7"/>
      <c r="AI238" s="7"/>
      <c r="AJ238" s="7"/>
      <c r="AK238" s="7"/>
      <c r="AL238" s="7"/>
      <c r="AM238" s="7"/>
      <c r="AN238" s="7"/>
      <c r="AO238" s="7"/>
      <c r="AP238" s="66"/>
      <c r="AQ238" s="66"/>
      <c r="AR238" s="66"/>
      <c r="AS238" s="66"/>
      <c r="AT238" s="66"/>
      <c r="AU238" s="66"/>
      <c r="AV238" s="66"/>
      <c r="AW238" s="7"/>
      <c r="AX238" s="7"/>
      <c r="AY238" s="7"/>
      <c r="AZ238" s="7"/>
      <c r="BA238" s="7"/>
      <c r="BB238" s="7"/>
      <c r="BC238" s="7"/>
      <c r="BD238" s="7"/>
    </row>
    <row r="239" spans="4:56" s="18" customFormat="1" x14ac:dyDescent="0.25">
      <c r="D239" s="19"/>
      <c r="E239" s="19"/>
      <c r="H239" s="8"/>
      <c r="I239" s="7"/>
      <c r="J239" s="7"/>
      <c r="K239" s="7"/>
      <c r="L239" s="7"/>
      <c r="M239" s="7"/>
      <c r="N239" s="7"/>
      <c r="O239" s="7"/>
      <c r="P239" s="7"/>
      <c r="Q239" s="7"/>
      <c r="R239" s="7"/>
      <c r="S239" s="7"/>
      <c r="T239" s="7"/>
      <c r="U239" s="7"/>
      <c r="V239" s="7"/>
      <c r="W239" s="7"/>
      <c r="X239" s="7"/>
      <c r="Y239" s="7"/>
      <c r="Z239" s="7"/>
      <c r="AA239" s="66"/>
      <c r="AB239" s="66"/>
      <c r="AC239" s="66"/>
      <c r="AD239" s="66"/>
      <c r="AE239" s="66"/>
      <c r="AF239" s="66"/>
      <c r="AG239" s="7"/>
      <c r="AH239" s="7"/>
      <c r="AI239" s="7"/>
      <c r="AJ239" s="7"/>
      <c r="AK239" s="7"/>
      <c r="AL239" s="7"/>
      <c r="AM239" s="7"/>
      <c r="AN239" s="7"/>
      <c r="AO239" s="7"/>
      <c r="AP239" s="66"/>
      <c r="AQ239" s="66"/>
      <c r="AR239" s="66"/>
      <c r="AS239" s="66"/>
      <c r="AT239" s="66"/>
      <c r="AU239" s="66"/>
      <c r="AV239" s="66"/>
      <c r="AW239" s="7"/>
      <c r="AX239" s="7"/>
      <c r="AY239" s="7"/>
      <c r="AZ239" s="7"/>
      <c r="BA239" s="7"/>
      <c r="BB239" s="7"/>
      <c r="BC239" s="7"/>
      <c r="BD239" s="7"/>
    </row>
    <row r="240" spans="4:56" s="18" customFormat="1" x14ac:dyDescent="0.25">
      <c r="D240" s="19"/>
      <c r="E240" s="19"/>
      <c r="H240" s="8"/>
      <c r="I240" s="7"/>
      <c r="J240" s="7"/>
      <c r="K240" s="7"/>
      <c r="L240" s="7"/>
      <c r="M240" s="7"/>
      <c r="N240" s="7"/>
      <c r="O240" s="7"/>
      <c r="P240" s="7"/>
      <c r="Q240" s="7"/>
      <c r="R240" s="7"/>
      <c r="S240" s="7"/>
      <c r="T240" s="7"/>
      <c r="U240" s="7"/>
      <c r="V240" s="7"/>
      <c r="W240" s="7"/>
      <c r="X240" s="7"/>
      <c r="Y240" s="7"/>
      <c r="Z240" s="7"/>
      <c r="AA240" s="66"/>
      <c r="AB240" s="66"/>
      <c r="AC240" s="66"/>
      <c r="AD240" s="66"/>
      <c r="AE240" s="66"/>
      <c r="AF240" s="66"/>
      <c r="AG240" s="7"/>
      <c r="AH240" s="7"/>
      <c r="AI240" s="7"/>
      <c r="AJ240" s="7"/>
      <c r="AK240" s="7"/>
      <c r="AL240" s="7"/>
      <c r="AM240" s="7"/>
      <c r="AN240" s="7"/>
      <c r="AO240" s="7"/>
      <c r="AP240" s="66"/>
      <c r="AQ240" s="66"/>
      <c r="AR240" s="66"/>
      <c r="AS240" s="66"/>
      <c r="AT240" s="66"/>
      <c r="AU240" s="66"/>
      <c r="AV240" s="66"/>
      <c r="AW240" s="7"/>
      <c r="AX240" s="7"/>
      <c r="AY240" s="7"/>
      <c r="AZ240" s="7"/>
      <c r="BA240" s="7"/>
      <c r="BB240" s="7"/>
      <c r="BC240" s="7"/>
      <c r="BD240" s="7"/>
    </row>
    <row r="241" spans="4:56" s="18" customFormat="1" x14ac:dyDescent="0.25">
      <c r="D241" s="19"/>
      <c r="E241" s="19"/>
      <c r="H241" s="8"/>
      <c r="I241" s="7"/>
      <c r="J241" s="7"/>
      <c r="K241" s="7"/>
      <c r="L241" s="7"/>
      <c r="M241" s="7"/>
      <c r="N241" s="7"/>
      <c r="O241" s="7"/>
      <c r="P241" s="7"/>
      <c r="Q241" s="7"/>
      <c r="R241" s="7"/>
      <c r="S241" s="7"/>
      <c r="T241" s="7"/>
      <c r="U241" s="7"/>
      <c r="V241" s="7"/>
      <c r="W241" s="7"/>
      <c r="X241" s="7"/>
      <c r="Y241" s="7"/>
      <c r="Z241" s="7"/>
      <c r="AA241" s="66"/>
      <c r="AB241" s="66"/>
      <c r="AC241" s="66"/>
      <c r="AD241" s="66"/>
      <c r="AE241" s="66"/>
      <c r="AF241" s="66"/>
      <c r="AG241" s="7"/>
      <c r="AH241" s="7"/>
      <c r="AI241" s="7"/>
      <c r="AJ241" s="7"/>
      <c r="AK241" s="7"/>
      <c r="AL241" s="7"/>
      <c r="AM241" s="7"/>
      <c r="AN241" s="7"/>
      <c r="AO241" s="7"/>
      <c r="AP241" s="66"/>
      <c r="AQ241" s="66"/>
      <c r="AR241" s="66"/>
      <c r="AS241" s="66"/>
      <c r="AT241" s="66"/>
      <c r="AU241" s="66"/>
      <c r="AV241" s="66"/>
      <c r="AW241" s="7"/>
      <c r="AX241" s="7"/>
      <c r="AY241" s="7"/>
      <c r="AZ241" s="7"/>
      <c r="BA241" s="7"/>
      <c r="BB241" s="7"/>
      <c r="BC241" s="7"/>
      <c r="BD241" s="7"/>
    </row>
    <row r="242" spans="4:56" s="18" customFormat="1" x14ac:dyDescent="0.25">
      <c r="D242" s="19"/>
      <c r="E242" s="19"/>
      <c r="H242" s="8"/>
      <c r="I242" s="7"/>
      <c r="J242" s="7"/>
      <c r="K242" s="7"/>
      <c r="L242" s="7"/>
      <c r="M242" s="7"/>
      <c r="N242" s="7"/>
      <c r="O242" s="7"/>
      <c r="P242" s="7"/>
      <c r="Q242" s="7"/>
      <c r="R242" s="7"/>
      <c r="S242" s="7"/>
      <c r="T242" s="7"/>
      <c r="U242" s="7"/>
      <c r="V242" s="7"/>
      <c r="W242" s="7"/>
      <c r="X242" s="7"/>
      <c r="Y242" s="7"/>
      <c r="Z242" s="7"/>
      <c r="AA242" s="66"/>
      <c r="AB242" s="66"/>
      <c r="AC242" s="66"/>
      <c r="AD242" s="66"/>
      <c r="AE242" s="66"/>
      <c r="AF242" s="66"/>
      <c r="AG242" s="7"/>
      <c r="AH242" s="7"/>
      <c r="AI242" s="7"/>
      <c r="AJ242" s="7"/>
      <c r="AK242" s="7"/>
      <c r="AL242" s="7"/>
      <c r="AM242" s="7"/>
      <c r="AN242" s="7"/>
      <c r="AO242" s="7"/>
      <c r="AP242" s="66"/>
      <c r="AQ242" s="66"/>
      <c r="AR242" s="66"/>
      <c r="AS242" s="66"/>
      <c r="AT242" s="66"/>
      <c r="AU242" s="66"/>
      <c r="AV242" s="66"/>
      <c r="AW242" s="7"/>
      <c r="AX242" s="7"/>
      <c r="AY242" s="7"/>
      <c r="AZ242" s="7"/>
      <c r="BA242" s="7"/>
      <c r="BB242" s="7"/>
      <c r="BC242" s="7"/>
      <c r="BD242" s="7"/>
    </row>
    <row r="243" spans="4:56" s="18" customFormat="1" x14ac:dyDescent="0.25">
      <c r="D243" s="19"/>
      <c r="E243" s="19"/>
      <c r="H243" s="8"/>
      <c r="I243" s="7"/>
      <c r="J243" s="7"/>
      <c r="K243" s="7"/>
      <c r="L243" s="7"/>
      <c r="M243" s="7"/>
      <c r="N243" s="7"/>
      <c r="O243" s="7"/>
      <c r="P243" s="7"/>
      <c r="Q243" s="7"/>
      <c r="R243" s="7"/>
      <c r="S243" s="7"/>
      <c r="T243" s="7"/>
      <c r="U243" s="7"/>
      <c r="V243" s="7"/>
      <c r="W243" s="7"/>
      <c r="X243" s="7"/>
      <c r="Y243" s="7"/>
      <c r="Z243" s="7"/>
      <c r="AA243" s="66"/>
      <c r="AB243" s="66"/>
      <c r="AC243" s="66"/>
      <c r="AD243" s="66"/>
      <c r="AE243" s="66"/>
      <c r="AF243" s="66"/>
      <c r="AG243" s="7"/>
      <c r="AH243" s="7"/>
      <c r="AI243" s="7"/>
      <c r="AJ243" s="7"/>
      <c r="AK243" s="7"/>
      <c r="AL243" s="7"/>
      <c r="AM243" s="7"/>
      <c r="AN243" s="7"/>
      <c r="AO243" s="7"/>
      <c r="AP243" s="66"/>
      <c r="AQ243" s="66"/>
      <c r="AR243" s="66"/>
      <c r="AS243" s="66"/>
      <c r="AT243" s="66"/>
      <c r="AU243" s="66"/>
      <c r="AV243" s="66"/>
      <c r="AW243" s="7"/>
      <c r="AX243" s="7"/>
      <c r="AY243" s="7"/>
      <c r="AZ243" s="7"/>
      <c r="BA243" s="7"/>
      <c r="BB243" s="7"/>
      <c r="BC243" s="7"/>
      <c r="BD243" s="7"/>
    </row>
    <row r="244" spans="4:56" s="18" customFormat="1" x14ac:dyDescent="0.25">
      <c r="D244" s="19"/>
      <c r="E244" s="19"/>
      <c r="H244" s="8"/>
      <c r="I244" s="7"/>
      <c r="J244" s="7"/>
      <c r="K244" s="7"/>
      <c r="L244" s="7"/>
      <c r="M244" s="7"/>
      <c r="N244" s="7"/>
      <c r="O244" s="7"/>
      <c r="P244" s="7"/>
      <c r="Q244" s="7"/>
      <c r="R244" s="7"/>
      <c r="S244" s="7"/>
      <c r="T244" s="7"/>
      <c r="U244" s="7"/>
      <c r="V244" s="7"/>
      <c r="W244" s="7"/>
      <c r="X244" s="7"/>
      <c r="Y244" s="7"/>
      <c r="Z244" s="7"/>
      <c r="AA244" s="66"/>
      <c r="AB244" s="66"/>
      <c r="AC244" s="66"/>
      <c r="AD244" s="66"/>
      <c r="AE244" s="66"/>
      <c r="AF244" s="66"/>
      <c r="AG244" s="7"/>
      <c r="AH244" s="7"/>
      <c r="AI244" s="7"/>
      <c r="AJ244" s="7"/>
      <c r="AK244" s="7"/>
      <c r="AL244" s="7"/>
      <c r="AM244" s="7"/>
      <c r="AN244" s="7"/>
      <c r="AO244" s="7"/>
      <c r="AP244" s="66"/>
      <c r="AQ244" s="66"/>
      <c r="AR244" s="66"/>
      <c r="AS244" s="66"/>
      <c r="AT244" s="66"/>
      <c r="AU244" s="66"/>
      <c r="AV244" s="66"/>
      <c r="AW244" s="7"/>
      <c r="AX244" s="7"/>
      <c r="AY244" s="7"/>
      <c r="AZ244" s="7"/>
      <c r="BA244" s="7"/>
      <c r="BB244" s="7"/>
      <c r="BC244" s="7"/>
      <c r="BD244" s="7"/>
    </row>
    <row r="245" spans="4:56" s="18" customFormat="1" x14ac:dyDescent="0.25">
      <c r="D245" s="19"/>
      <c r="E245" s="19"/>
      <c r="H245" s="8"/>
      <c r="I245" s="7"/>
      <c r="J245" s="7"/>
      <c r="K245" s="7"/>
      <c r="L245" s="7"/>
      <c r="M245" s="7"/>
      <c r="N245" s="7"/>
      <c r="O245" s="7"/>
      <c r="P245" s="7"/>
      <c r="Q245" s="7"/>
      <c r="R245" s="7"/>
      <c r="S245" s="7"/>
      <c r="T245" s="7"/>
      <c r="U245" s="7"/>
      <c r="V245" s="7"/>
      <c r="W245" s="7"/>
      <c r="X245" s="7"/>
      <c r="Y245" s="7"/>
      <c r="Z245" s="7"/>
      <c r="AA245" s="66"/>
      <c r="AB245" s="66"/>
      <c r="AC245" s="66"/>
      <c r="AD245" s="66"/>
      <c r="AE245" s="66"/>
      <c r="AF245" s="66"/>
      <c r="AG245" s="7"/>
      <c r="AH245" s="7"/>
      <c r="AI245" s="7"/>
      <c r="AJ245" s="7"/>
      <c r="AK245" s="7"/>
      <c r="AL245" s="7"/>
      <c r="AM245" s="7"/>
      <c r="AN245" s="7"/>
      <c r="AO245" s="7"/>
      <c r="AP245" s="66"/>
      <c r="AQ245" s="66"/>
      <c r="AR245" s="66"/>
      <c r="AS245" s="66"/>
      <c r="AT245" s="66"/>
      <c r="AU245" s="66"/>
      <c r="AV245" s="66"/>
      <c r="AW245" s="7"/>
      <c r="AX245" s="7"/>
      <c r="AY245" s="7"/>
      <c r="AZ245" s="7"/>
      <c r="BA245" s="7"/>
      <c r="BB245" s="7"/>
      <c r="BC245" s="7"/>
      <c r="BD245" s="7"/>
    </row>
    <row r="246" spans="4:56" s="18" customFormat="1" x14ac:dyDescent="0.25">
      <c r="D246" s="19"/>
      <c r="E246" s="19"/>
      <c r="H246" s="8"/>
      <c r="I246" s="7"/>
      <c r="J246" s="7"/>
      <c r="K246" s="7"/>
      <c r="L246" s="7"/>
      <c r="M246" s="7"/>
      <c r="N246" s="7"/>
      <c r="O246" s="7"/>
      <c r="P246" s="7"/>
      <c r="Q246" s="7"/>
      <c r="R246" s="7"/>
      <c r="S246" s="7"/>
      <c r="T246" s="7"/>
      <c r="U246" s="7"/>
      <c r="V246" s="7"/>
      <c r="W246" s="7"/>
      <c r="X246" s="7"/>
      <c r="Y246" s="7"/>
      <c r="Z246" s="7"/>
      <c r="AA246" s="66"/>
      <c r="AB246" s="66"/>
      <c r="AC246" s="66"/>
      <c r="AD246" s="66"/>
      <c r="AE246" s="66"/>
      <c r="AF246" s="66"/>
      <c r="AG246" s="7"/>
      <c r="AH246" s="7"/>
      <c r="AI246" s="7"/>
      <c r="AJ246" s="7"/>
      <c r="AK246" s="7"/>
      <c r="AL246" s="7"/>
      <c r="AM246" s="7"/>
      <c r="AN246" s="7"/>
      <c r="AO246" s="7"/>
      <c r="AP246" s="66"/>
      <c r="AQ246" s="66"/>
      <c r="AR246" s="66"/>
      <c r="AS246" s="66"/>
      <c r="AT246" s="66"/>
      <c r="AU246" s="66"/>
      <c r="AV246" s="66"/>
      <c r="AW246" s="7"/>
      <c r="AX246" s="7"/>
      <c r="AY246" s="7"/>
      <c r="AZ246" s="7"/>
      <c r="BA246" s="7"/>
      <c r="BB246" s="7"/>
      <c r="BC246" s="7"/>
      <c r="BD246" s="7"/>
    </row>
    <row r="247" spans="4:56" s="18" customFormat="1" x14ac:dyDescent="0.25">
      <c r="D247" s="19"/>
      <c r="E247" s="19"/>
      <c r="H247" s="8"/>
      <c r="I247" s="7"/>
      <c r="J247" s="7"/>
      <c r="K247" s="7"/>
      <c r="L247" s="7"/>
      <c r="M247" s="7"/>
      <c r="N247" s="7"/>
      <c r="O247" s="7"/>
      <c r="P247" s="7"/>
      <c r="Q247" s="7"/>
      <c r="R247" s="7"/>
      <c r="S247" s="7"/>
      <c r="T247" s="7"/>
      <c r="U247" s="7"/>
      <c r="V247" s="7"/>
      <c r="W247" s="7"/>
      <c r="X247" s="7"/>
      <c r="Y247" s="7"/>
      <c r="Z247" s="7"/>
      <c r="AA247" s="66"/>
      <c r="AB247" s="66"/>
      <c r="AC247" s="66"/>
      <c r="AD247" s="66"/>
      <c r="AE247" s="66"/>
      <c r="AF247" s="66"/>
      <c r="AG247" s="7"/>
      <c r="AH247" s="7"/>
      <c r="AI247" s="7"/>
      <c r="AJ247" s="7"/>
      <c r="AK247" s="7"/>
      <c r="AL247" s="7"/>
      <c r="AM247" s="7"/>
      <c r="AN247" s="7"/>
      <c r="AO247" s="7"/>
      <c r="AP247" s="66"/>
      <c r="AQ247" s="66"/>
      <c r="AR247" s="66"/>
      <c r="AS247" s="66"/>
      <c r="AT247" s="66"/>
      <c r="AU247" s="66"/>
      <c r="AV247" s="66"/>
      <c r="AW247" s="7"/>
      <c r="AX247" s="7"/>
      <c r="AY247" s="7"/>
      <c r="AZ247" s="7"/>
      <c r="BA247" s="7"/>
      <c r="BB247" s="7"/>
      <c r="BC247" s="7"/>
      <c r="BD247" s="7"/>
    </row>
    <row r="248" spans="4:56" s="18" customFormat="1" x14ac:dyDescent="0.25">
      <c r="D248" s="19"/>
      <c r="E248" s="19"/>
      <c r="H248" s="8"/>
      <c r="I248" s="7"/>
      <c r="J248" s="7"/>
      <c r="K248" s="7"/>
      <c r="L248" s="7"/>
      <c r="M248" s="7"/>
      <c r="N248" s="7"/>
      <c r="O248" s="7"/>
      <c r="P248" s="7"/>
      <c r="Q248" s="7"/>
      <c r="R248" s="7"/>
      <c r="S248" s="7"/>
      <c r="T248" s="7"/>
      <c r="U248" s="7"/>
      <c r="V248" s="7"/>
      <c r="W248" s="7"/>
      <c r="X248" s="7"/>
      <c r="Y248" s="7"/>
      <c r="Z248" s="7"/>
      <c r="AA248" s="66"/>
      <c r="AB248" s="66"/>
      <c r="AC248" s="66"/>
      <c r="AD248" s="66"/>
      <c r="AE248" s="66"/>
      <c r="AF248" s="66"/>
      <c r="AG248" s="7"/>
      <c r="AH248" s="7"/>
      <c r="AI248" s="7"/>
      <c r="AJ248" s="7"/>
      <c r="AK248" s="7"/>
      <c r="AL248" s="7"/>
      <c r="AM248" s="7"/>
      <c r="AN248" s="7"/>
      <c r="AO248" s="7"/>
      <c r="AP248" s="66"/>
      <c r="AQ248" s="66"/>
      <c r="AR248" s="66"/>
      <c r="AS248" s="66"/>
      <c r="AT248" s="66"/>
      <c r="AU248" s="66"/>
      <c r="AV248" s="66"/>
      <c r="AW248" s="7"/>
      <c r="AX248" s="7"/>
      <c r="AY248" s="7"/>
      <c r="AZ248" s="7"/>
      <c r="BA248" s="7"/>
      <c r="BB248" s="7"/>
      <c r="BC248" s="7"/>
      <c r="BD248" s="7"/>
    </row>
    <row r="249" spans="4:56" s="18" customFormat="1" x14ac:dyDescent="0.25">
      <c r="D249" s="19"/>
      <c r="E249" s="19"/>
      <c r="H249" s="8"/>
      <c r="I249" s="7"/>
      <c r="J249" s="7"/>
      <c r="K249" s="7"/>
      <c r="L249" s="7"/>
      <c r="M249" s="7"/>
      <c r="N249" s="7"/>
      <c r="O249" s="7"/>
      <c r="P249" s="7"/>
      <c r="Q249" s="7"/>
      <c r="R249" s="7"/>
      <c r="S249" s="7"/>
      <c r="T249" s="7"/>
      <c r="U249" s="7"/>
      <c r="V249" s="7"/>
      <c r="W249" s="7"/>
      <c r="X249" s="7"/>
      <c r="Y249" s="7"/>
      <c r="Z249" s="7"/>
      <c r="AA249" s="66"/>
      <c r="AB249" s="66"/>
      <c r="AC249" s="66"/>
      <c r="AD249" s="66"/>
      <c r="AE249" s="66"/>
      <c r="AF249" s="66"/>
      <c r="AG249" s="7"/>
      <c r="AH249" s="7"/>
      <c r="AI249" s="7"/>
      <c r="AJ249" s="7"/>
      <c r="AK249" s="7"/>
      <c r="AL249" s="7"/>
      <c r="AM249" s="7"/>
      <c r="AN249" s="7"/>
      <c r="AO249" s="7"/>
      <c r="AP249" s="66"/>
      <c r="AQ249" s="66"/>
      <c r="AR249" s="66"/>
      <c r="AS249" s="66"/>
      <c r="AT249" s="66"/>
      <c r="AU249" s="66"/>
      <c r="AV249" s="66"/>
      <c r="AW249" s="7"/>
      <c r="AX249" s="7"/>
      <c r="AY249" s="7"/>
      <c r="AZ249" s="7"/>
      <c r="BA249" s="7"/>
      <c r="BB249" s="7"/>
      <c r="BC249" s="7"/>
      <c r="BD249" s="7"/>
    </row>
    <row r="250" spans="4:56" s="18" customFormat="1" x14ac:dyDescent="0.25">
      <c r="D250" s="19"/>
      <c r="E250" s="19"/>
      <c r="H250" s="8"/>
      <c r="I250" s="7"/>
      <c r="J250" s="7"/>
      <c r="K250" s="7"/>
      <c r="L250" s="7"/>
      <c r="M250" s="7"/>
      <c r="N250" s="7"/>
      <c r="O250" s="7"/>
      <c r="P250" s="7"/>
      <c r="Q250" s="7"/>
      <c r="R250" s="7"/>
      <c r="S250" s="7"/>
      <c r="T250" s="7"/>
      <c r="U250" s="7"/>
      <c r="V250" s="7"/>
      <c r="W250" s="7"/>
      <c r="X250" s="7"/>
      <c r="Y250" s="7"/>
      <c r="Z250" s="7"/>
      <c r="AA250" s="66"/>
      <c r="AB250" s="66"/>
      <c r="AC250" s="66"/>
      <c r="AD250" s="66"/>
      <c r="AE250" s="66"/>
      <c r="AF250" s="66"/>
      <c r="AG250" s="7"/>
      <c r="AH250" s="7"/>
      <c r="AI250" s="7"/>
      <c r="AJ250" s="7"/>
      <c r="AK250" s="7"/>
      <c r="AL250" s="7"/>
      <c r="AM250" s="7"/>
      <c r="AN250" s="7"/>
      <c r="AO250" s="7"/>
      <c r="AP250" s="66"/>
      <c r="AQ250" s="66"/>
      <c r="AR250" s="66"/>
      <c r="AS250" s="66"/>
      <c r="AT250" s="66"/>
      <c r="AU250" s="66"/>
      <c r="AV250" s="66"/>
      <c r="AW250" s="7"/>
      <c r="AX250" s="7"/>
      <c r="AY250" s="7"/>
      <c r="AZ250" s="7"/>
      <c r="BA250" s="7"/>
      <c r="BB250" s="7"/>
      <c r="BC250" s="7"/>
      <c r="BD250" s="7"/>
    </row>
    <row r="251" spans="4:56" s="18" customFormat="1" x14ac:dyDescent="0.25">
      <c r="D251" s="19"/>
      <c r="E251" s="19"/>
      <c r="H251" s="8"/>
      <c r="I251" s="7"/>
      <c r="J251" s="7"/>
      <c r="K251" s="7"/>
      <c r="L251" s="7"/>
      <c r="M251" s="7"/>
      <c r="N251" s="7"/>
      <c r="O251" s="7"/>
      <c r="P251" s="7"/>
      <c r="Q251" s="7"/>
      <c r="R251" s="7"/>
      <c r="S251" s="7"/>
      <c r="T251" s="7"/>
      <c r="U251" s="7"/>
      <c r="V251" s="7"/>
      <c r="W251" s="7"/>
      <c r="X251" s="7"/>
      <c r="Y251" s="7"/>
      <c r="Z251" s="7"/>
      <c r="AA251" s="66"/>
      <c r="AB251" s="66"/>
      <c r="AC251" s="66"/>
      <c r="AD251" s="66"/>
      <c r="AE251" s="66"/>
      <c r="AF251" s="66"/>
      <c r="AG251" s="7"/>
      <c r="AH251" s="7"/>
      <c r="AI251" s="7"/>
      <c r="AJ251" s="7"/>
      <c r="AK251" s="7"/>
      <c r="AL251" s="7"/>
      <c r="AM251" s="7"/>
      <c r="AN251" s="7"/>
      <c r="AO251" s="7"/>
      <c r="AP251" s="66"/>
      <c r="AQ251" s="66"/>
      <c r="AR251" s="66"/>
      <c r="AS251" s="66"/>
      <c r="AT251" s="66"/>
      <c r="AU251" s="66"/>
      <c r="AV251" s="66"/>
      <c r="AW251" s="7"/>
      <c r="AX251" s="7"/>
      <c r="AY251" s="7"/>
      <c r="AZ251" s="7"/>
      <c r="BA251" s="7"/>
      <c r="BB251" s="7"/>
      <c r="BC251" s="7"/>
      <c r="BD251" s="7"/>
    </row>
    <row r="252" spans="4:56" s="18" customFormat="1" x14ac:dyDescent="0.25">
      <c r="D252" s="19"/>
      <c r="E252" s="19"/>
      <c r="H252" s="8"/>
      <c r="I252" s="7"/>
      <c r="J252" s="7"/>
      <c r="K252" s="7"/>
      <c r="L252" s="7"/>
      <c r="M252" s="7"/>
      <c r="N252" s="7"/>
      <c r="O252" s="7"/>
      <c r="P252" s="7"/>
      <c r="Q252" s="7"/>
      <c r="R252" s="7"/>
      <c r="S252" s="7"/>
      <c r="T252" s="7"/>
      <c r="U252" s="7"/>
      <c r="V252" s="7"/>
      <c r="W252" s="7"/>
      <c r="X252" s="7"/>
      <c r="Y252" s="7"/>
      <c r="Z252" s="7"/>
      <c r="AA252" s="66"/>
      <c r="AB252" s="66"/>
      <c r="AC252" s="66"/>
      <c r="AD252" s="66"/>
      <c r="AE252" s="66"/>
      <c r="AF252" s="66"/>
      <c r="AG252" s="7"/>
      <c r="AH252" s="7"/>
      <c r="AI252" s="7"/>
      <c r="AJ252" s="7"/>
      <c r="AK252" s="7"/>
      <c r="AL252" s="7"/>
      <c r="AM252" s="7"/>
      <c r="AN252" s="7"/>
      <c r="AO252" s="7"/>
      <c r="AP252" s="66"/>
      <c r="AQ252" s="66"/>
      <c r="AR252" s="66"/>
      <c r="AS252" s="66"/>
      <c r="AT252" s="66"/>
      <c r="AU252" s="66"/>
      <c r="AV252" s="66"/>
      <c r="AW252" s="7"/>
      <c r="AX252" s="7"/>
      <c r="AY252" s="7"/>
      <c r="AZ252" s="7"/>
      <c r="BA252" s="7"/>
      <c r="BB252" s="7"/>
      <c r="BC252" s="7"/>
      <c r="BD252" s="7"/>
    </row>
    <row r="253" spans="4:56" s="18" customFormat="1" x14ac:dyDescent="0.25">
      <c r="D253" s="19"/>
      <c r="E253" s="19"/>
      <c r="H253" s="8"/>
      <c r="I253" s="7"/>
      <c r="J253" s="7"/>
      <c r="K253" s="7"/>
      <c r="L253" s="7"/>
      <c r="M253" s="7"/>
      <c r="N253" s="7"/>
      <c r="O253" s="7"/>
      <c r="P253" s="7"/>
      <c r="Q253" s="7"/>
      <c r="R253" s="7"/>
      <c r="S253" s="7"/>
      <c r="T253" s="7"/>
      <c r="U253" s="7"/>
      <c r="V253" s="7"/>
      <c r="W253" s="7"/>
      <c r="X253" s="7"/>
      <c r="Y253" s="7"/>
      <c r="Z253" s="7"/>
      <c r="AA253" s="66"/>
      <c r="AB253" s="66"/>
      <c r="AC253" s="66"/>
      <c r="AD253" s="66"/>
      <c r="AE253" s="66"/>
      <c r="AF253" s="66"/>
      <c r="AG253" s="7"/>
      <c r="AH253" s="7"/>
      <c r="AI253" s="7"/>
      <c r="AJ253" s="7"/>
      <c r="AK253" s="7"/>
      <c r="AL253" s="7"/>
      <c r="AM253" s="7"/>
      <c r="AN253" s="7"/>
      <c r="AO253" s="7"/>
      <c r="AP253" s="66"/>
      <c r="AQ253" s="66"/>
      <c r="AR253" s="66"/>
      <c r="AS253" s="66"/>
      <c r="AT253" s="66"/>
      <c r="AU253" s="66"/>
      <c r="AV253" s="66"/>
      <c r="AW253" s="7"/>
      <c r="AX253" s="7"/>
      <c r="AY253" s="7"/>
      <c r="AZ253" s="7"/>
      <c r="BA253" s="7"/>
      <c r="BB253" s="7"/>
      <c r="BC253" s="7"/>
      <c r="BD253" s="7"/>
    </row>
    <row r="254" spans="4:56" s="18" customFormat="1" x14ac:dyDescent="0.25">
      <c r="D254" s="19"/>
      <c r="E254" s="19"/>
      <c r="H254" s="8"/>
      <c r="I254" s="7"/>
      <c r="J254" s="7"/>
      <c r="K254" s="7"/>
      <c r="L254" s="7"/>
      <c r="M254" s="7"/>
      <c r="N254" s="7"/>
      <c r="O254" s="7"/>
      <c r="P254" s="7"/>
      <c r="Q254" s="7"/>
      <c r="R254" s="7"/>
      <c r="S254" s="7"/>
      <c r="T254" s="7"/>
      <c r="U254" s="7"/>
      <c r="V254" s="7"/>
      <c r="W254" s="7"/>
      <c r="X254" s="7"/>
      <c r="Y254" s="7"/>
      <c r="Z254" s="7"/>
      <c r="AA254" s="66"/>
      <c r="AB254" s="66"/>
      <c r="AC254" s="66"/>
      <c r="AD254" s="66"/>
      <c r="AE254" s="66"/>
      <c r="AF254" s="66"/>
      <c r="AG254" s="7"/>
      <c r="AH254" s="7"/>
      <c r="AI254" s="7"/>
      <c r="AJ254" s="7"/>
      <c r="AK254" s="7"/>
      <c r="AL254" s="7"/>
      <c r="AM254" s="7"/>
      <c r="AN254" s="7"/>
      <c r="AO254" s="7"/>
      <c r="AP254" s="66"/>
      <c r="AQ254" s="66"/>
      <c r="AR254" s="66"/>
      <c r="AS254" s="66"/>
      <c r="AT254" s="66"/>
      <c r="AU254" s="66"/>
      <c r="AV254" s="66"/>
      <c r="AW254" s="7"/>
      <c r="AX254" s="7"/>
      <c r="AY254" s="7"/>
      <c r="AZ254" s="7"/>
      <c r="BA254" s="7"/>
      <c r="BB254" s="7"/>
      <c r="BC254" s="7"/>
      <c r="BD254" s="7"/>
    </row>
    <row r="255" spans="4:56" s="18" customFormat="1" x14ac:dyDescent="0.25">
      <c r="D255" s="19"/>
      <c r="E255" s="19"/>
      <c r="H255" s="8"/>
      <c r="I255" s="7"/>
      <c r="J255" s="7"/>
      <c r="K255" s="7"/>
      <c r="L255" s="7"/>
      <c r="M255" s="7"/>
      <c r="N255" s="7"/>
      <c r="O255" s="7"/>
      <c r="P255" s="7"/>
      <c r="Q255" s="7"/>
      <c r="R255" s="7"/>
      <c r="S255" s="7"/>
      <c r="T255" s="7"/>
      <c r="U255" s="7"/>
      <c r="V255" s="7"/>
      <c r="W255" s="7"/>
      <c r="X255" s="7"/>
      <c r="Y255" s="7"/>
      <c r="Z255" s="7"/>
      <c r="AA255" s="66"/>
      <c r="AB255" s="66"/>
      <c r="AC255" s="66"/>
      <c r="AD255" s="66"/>
      <c r="AE255" s="66"/>
      <c r="AF255" s="66"/>
      <c r="AG255" s="7"/>
      <c r="AH255" s="7"/>
      <c r="AI255" s="7"/>
      <c r="AJ255" s="7"/>
      <c r="AK255" s="7"/>
      <c r="AL255" s="7"/>
      <c r="AM255" s="7"/>
      <c r="AN255" s="7"/>
      <c r="AO255" s="7"/>
      <c r="AP255" s="66"/>
      <c r="AQ255" s="66"/>
      <c r="AR255" s="66"/>
      <c r="AS255" s="66"/>
      <c r="AT255" s="66"/>
      <c r="AU255" s="66"/>
      <c r="AV255" s="66"/>
      <c r="AW255" s="7"/>
      <c r="AX255" s="7"/>
      <c r="AY255" s="7"/>
      <c r="AZ255" s="7"/>
      <c r="BA255" s="7"/>
      <c r="BB255" s="7"/>
      <c r="BC255" s="7"/>
      <c r="BD255" s="7"/>
    </row>
    <row r="256" spans="4:56" s="18" customFormat="1" x14ac:dyDescent="0.25">
      <c r="D256" s="19"/>
      <c r="E256" s="19"/>
      <c r="H256" s="8"/>
      <c r="I256" s="7"/>
      <c r="J256" s="7"/>
      <c r="K256" s="7"/>
      <c r="L256" s="7"/>
      <c r="M256" s="7"/>
      <c r="N256" s="7"/>
      <c r="O256" s="7"/>
      <c r="P256" s="7"/>
      <c r="Q256" s="7"/>
      <c r="R256" s="7"/>
      <c r="S256" s="7"/>
      <c r="T256" s="7"/>
      <c r="U256" s="7"/>
      <c r="V256" s="7"/>
      <c r="W256" s="7"/>
      <c r="X256" s="7"/>
      <c r="Y256" s="7"/>
      <c r="Z256" s="7"/>
      <c r="AA256" s="66"/>
      <c r="AB256" s="66"/>
      <c r="AC256" s="66"/>
      <c r="AD256" s="66"/>
      <c r="AE256" s="66"/>
      <c r="AF256" s="66"/>
      <c r="AG256" s="7"/>
      <c r="AH256" s="7"/>
      <c r="AI256" s="7"/>
      <c r="AJ256" s="7"/>
      <c r="AK256" s="7"/>
      <c r="AL256" s="7"/>
      <c r="AM256" s="7"/>
      <c r="AN256" s="7"/>
      <c r="AO256" s="7"/>
      <c r="AP256" s="66"/>
      <c r="AQ256" s="66"/>
      <c r="AR256" s="66"/>
      <c r="AS256" s="66"/>
      <c r="AT256" s="66"/>
      <c r="AU256" s="66"/>
      <c r="AV256" s="66"/>
      <c r="AW256" s="7"/>
      <c r="AX256" s="7"/>
      <c r="AY256" s="7"/>
      <c r="AZ256" s="7"/>
      <c r="BA256" s="7"/>
      <c r="BB256" s="7"/>
      <c r="BC256" s="7"/>
      <c r="BD256" s="7"/>
    </row>
    <row r="257" spans="4:56" s="18" customFormat="1" x14ac:dyDescent="0.25">
      <c r="D257" s="19"/>
      <c r="E257" s="19"/>
      <c r="H257" s="8"/>
      <c r="I257" s="7"/>
      <c r="J257" s="7"/>
      <c r="K257" s="7"/>
      <c r="L257" s="7"/>
      <c r="M257" s="7"/>
      <c r="N257" s="7"/>
      <c r="O257" s="7"/>
      <c r="P257" s="7"/>
      <c r="Q257" s="7"/>
      <c r="R257" s="7"/>
      <c r="S257" s="7"/>
      <c r="T257" s="7"/>
      <c r="U257" s="7"/>
      <c r="V257" s="7"/>
      <c r="W257" s="7"/>
      <c r="X257" s="7"/>
      <c r="Y257" s="7"/>
      <c r="Z257" s="7"/>
      <c r="AA257" s="66"/>
      <c r="AB257" s="66"/>
      <c r="AC257" s="66"/>
      <c r="AD257" s="66"/>
      <c r="AE257" s="66"/>
      <c r="AF257" s="66"/>
      <c r="AG257" s="7"/>
      <c r="AH257" s="7"/>
      <c r="AI257" s="7"/>
      <c r="AJ257" s="7"/>
      <c r="AK257" s="7"/>
      <c r="AL257" s="7"/>
      <c r="AM257" s="7"/>
      <c r="AN257" s="7"/>
      <c r="AO257" s="7"/>
      <c r="AP257" s="66"/>
      <c r="AQ257" s="66"/>
      <c r="AR257" s="66"/>
      <c r="AS257" s="66"/>
      <c r="AT257" s="66"/>
      <c r="AU257" s="66"/>
      <c r="AV257" s="66"/>
      <c r="AW257" s="7"/>
      <c r="AX257" s="7"/>
      <c r="AY257" s="7"/>
      <c r="AZ257" s="7"/>
      <c r="BA257" s="7"/>
      <c r="BB257" s="7"/>
      <c r="BC257" s="7"/>
      <c r="BD257" s="7"/>
    </row>
    <row r="258" spans="4:56" s="18" customFormat="1" x14ac:dyDescent="0.25">
      <c r="D258" s="19"/>
      <c r="E258" s="19"/>
      <c r="H258" s="8"/>
      <c r="I258" s="7"/>
      <c r="J258" s="7"/>
      <c r="K258" s="7"/>
      <c r="L258" s="7"/>
      <c r="M258" s="7"/>
      <c r="N258" s="7"/>
      <c r="O258" s="7"/>
      <c r="P258" s="7"/>
      <c r="Q258" s="7"/>
      <c r="R258" s="7"/>
      <c r="S258" s="7"/>
      <c r="T258" s="7"/>
      <c r="U258" s="7"/>
      <c r="V258" s="7"/>
      <c r="W258" s="7"/>
      <c r="X258" s="7"/>
      <c r="Y258" s="7"/>
      <c r="Z258" s="7"/>
      <c r="AA258" s="66"/>
      <c r="AB258" s="66"/>
      <c r="AC258" s="66"/>
      <c r="AD258" s="66"/>
      <c r="AE258" s="66"/>
      <c r="AF258" s="66"/>
      <c r="AG258" s="7"/>
      <c r="AH258" s="7"/>
      <c r="AI258" s="7"/>
      <c r="AJ258" s="7"/>
      <c r="AK258" s="7"/>
      <c r="AL258" s="7"/>
      <c r="AM258" s="7"/>
      <c r="AN258" s="7"/>
      <c r="AO258" s="7"/>
      <c r="AP258" s="66"/>
      <c r="AQ258" s="66"/>
      <c r="AR258" s="66"/>
      <c r="AS258" s="66"/>
      <c r="AT258" s="66"/>
      <c r="AU258" s="66"/>
      <c r="AV258" s="66"/>
      <c r="AW258" s="7"/>
      <c r="AX258" s="7"/>
      <c r="AY258" s="7"/>
      <c r="AZ258" s="7"/>
      <c r="BA258" s="7"/>
      <c r="BB258" s="7"/>
      <c r="BC258" s="7"/>
      <c r="BD258" s="7"/>
    </row>
    <row r="259" spans="4:56" s="18" customFormat="1" x14ac:dyDescent="0.25">
      <c r="D259" s="19"/>
      <c r="E259" s="19"/>
      <c r="H259" s="8"/>
      <c r="I259" s="7"/>
      <c r="J259" s="7"/>
      <c r="K259" s="7"/>
      <c r="L259" s="7"/>
      <c r="M259" s="7"/>
      <c r="N259" s="7"/>
      <c r="O259" s="7"/>
      <c r="P259" s="7"/>
      <c r="Q259" s="7"/>
      <c r="R259" s="7"/>
      <c r="S259" s="7"/>
      <c r="T259" s="7"/>
      <c r="U259" s="7"/>
      <c r="V259" s="7"/>
      <c r="W259" s="7"/>
      <c r="X259" s="7"/>
      <c r="Y259" s="7"/>
      <c r="Z259" s="7"/>
      <c r="AA259" s="66"/>
      <c r="AB259" s="66"/>
      <c r="AC259" s="66"/>
      <c r="AD259" s="66"/>
      <c r="AE259" s="66"/>
      <c r="AF259" s="66"/>
      <c r="AG259" s="7"/>
      <c r="AH259" s="7"/>
      <c r="AI259" s="7"/>
      <c r="AJ259" s="7"/>
      <c r="AK259" s="7"/>
      <c r="AL259" s="7"/>
      <c r="AM259" s="7"/>
      <c r="AN259" s="7"/>
      <c r="AO259" s="7"/>
      <c r="AP259" s="66"/>
      <c r="AQ259" s="66"/>
      <c r="AR259" s="66"/>
      <c r="AS259" s="66"/>
      <c r="AT259" s="66"/>
      <c r="AU259" s="66"/>
      <c r="AV259" s="66"/>
      <c r="AW259" s="7"/>
      <c r="AX259" s="7"/>
      <c r="AY259" s="7"/>
      <c r="AZ259" s="7"/>
      <c r="BA259" s="7"/>
      <c r="BB259" s="7"/>
      <c r="BC259" s="7"/>
      <c r="BD259" s="7"/>
    </row>
    <row r="260" spans="4:56" s="18" customFormat="1" x14ac:dyDescent="0.25">
      <c r="D260" s="19"/>
      <c r="E260" s="19"/>
      <c r="H260" s="8"/>
      <c r="I260" s="7"/>
      <c r="J260" s="7"/>
      <c r="K260" s="7"/>
      <c r="L260" s="7"/>
      <c r="M260" s="7"/>
      <c r="N260" s="7"/>
      <c r="O260" s="7"/>
      <c r="P260" s="7"/>
      <c r="Q260" s="7"/>
      <c r="R260" s="7"/>
      <c r="S260" s="7"/>
      <c r="T260" s="7"/>
      <c r="U260" s="7"/>
      <c r="V260" s="7"/>
      <c r="W260" s="7"/>
      <c r="X260" s="7"/>
      <c r="Y260" s="7"/>
      <c r="Z260" s="7"/>
      <c r="AA260" s="66"/>
      <c r="AB260" s="66"/>
      <c r="AC260" s="66"/>
      <c r="AD260" s="66"/>
      <c r="AE260" s="66"/>
      <c r="AF260" s="66"/>
      <c r="AG260" s="7"/>
      <c r="AH260" s="7"/>
      <c r="AI260" s="7"/>
      <c r="AJ260" s="7"/>
      <c r="AK260" s="7"/>
      <c r="AL260" s="7"/>
      <c r="AM260" s="7"/>
      <c r="AN260" s="7"/>
      <c r="AO260" s="7"/>
      <c r="AP260" s="66"/>
      <c r="AQ260" s="66"/>
      <c r="AR260" s="66"/>
      <c r="AS260" s="66"/>
      <c r="AT260" s="66"/>
      <c r="AU260" s="66"/>
      <c r="AV260" s="66"/>
      <c r="AW260" s="7"/>
      <c r="AX260" s="7"/>
      <c r="AY260" s="7"/>
      <c r="AZ260" s="7"/>
      <c r="BA260" s="7"/>
      <c r="BB260" s="7"/>
      <c r="BC260" s="7"/>
      <c r="BD260" s="7"/>
    </row>
    <row r="261" spans="4:56" s="18" customFormat="1" x14ac:dyDescent="0.25">
      <c r="D261" s="19"/>
      <c r="E261" s="19"/>
      <c r="H261" s="8"/>
      <c r="I261" s="7"/>
      <c r="J261" s="7"/>
      <c r="K261" s="7"/>
      <c r="L261" s="7"/>
      <c r="M261" s="7"/>
      <c r="N261" s="7"/>
      <c r="O261" s="7"/>
      <c r="P261" s="7"/>
      <c r="Q261" s="7"/>
      <c r="R261" s="7"/>
      <c r="S261" s="7"/>
      <c r="T261" s="7"/>
      <c r="U261" s="7"/>
      <c r="V261" s="7"/>
      <c r="W261" s="7"/>
      <c r="X261" s="7"/>
      <c r="Y261" s="7"/>
      <c r="Z261" s="7"/>
      <c r="AA261" s="66"/>
      <c r="AB261" s="66"/>
      <c r="AC261" s="66"/>
      <c r="AD261" s="66"/>
      <c r="AE261" s="66"/>
      <c r="AF261" s="66"/>
      <c r="AG261" s="7"/>
      <c r="AH261" s="7"/>
      <c r="AI261" s="7"/>
      <c r="AJ261" s="7"/>
      <c r="AK261" s="7"/>
      <c r="AL261" s="7"/>
      <c r="AM261" s="7"/>
      <c r="AN261" s="7"/>
      <c r="AO261" s="7"/>
      <c r="AP261" s="66"/>
      <c r="AQ261" s="66"/>
      <c r="AR261" s="66"/>
      <c r="AS261" s="66"/>
      <c r="AT261" s="66"/>
      <c r="AU261" s="66"/>
      <c r="AV261" s="66"/>
      <c r="AW261" s="7"/>
      <c r="AX261" s="7"/>
      <c r="AY261" s="7"/>
      <c r="AZ261" s="7"/>
      <c r="BA261" s="7"/>
      <c r="BB261" s="7"/>
      <c r="BC261" s="7"/>
      <c r="BD261" s="7"/>
    </row>
    <row r="262" spans="4:56" s="18" customFormat="1" x14ac:dyDescent="0.25">
      <c r="D262" s="19"/>
      <c r="E262" s="19"/>
      <c r="H262" s="8"/>
      <c r="I262" s="7"/>
      <c r="J262" s="7"/>
      <c r="K262" s="7"/>
      <c r="L262" s="7"/>
      <c r="M262" s="7"/>
      <c r="N262" s="7"/>
      <c r="O262" s="7"/>
      <c r="P262" s="7"/>
      <c r="Q262" s="7"/>
      <c r="R262" s="7"/>
      <c r="S262" s="7"/>
      <c r="T262" s="7"/>
      <c r="U262" s="7"/>
      <c r="V262" s="7"/>
      <c r="W262" s="7"/>
      <c r="X262" s="7"/>
      <c r="Y262" s="7"/>
      <c r="Z262" s="7"/>
      <c r="AA262" s="66"/>
      <c r="AB262" s="66"/>
      <c r="AC262" s="66"/>
      <c r="AD262" s="66"/>
      <c r="AE262" s="66"/>
      <c r="AF262" s="66"/>
      <c r="AG262" s="7"/>
      <c r="AH262" s="7"/>
      <c r="AI262" s="7"/>
      <c r="AJ262" s="7"/>
      <c r="AK262" s="7"/>
      <c r="AL262" s="7"/>
      <c r="AM262" s="7"/>
      <c r="AN262" s="7"/>
      <c r="AO262" s="7"/>
      <c r="AP262" s="66"/>
      <c r="AQ262" s="66"/>
      <c r="AR262" s="66"/>
      <c r="AS262" s="66"/>
      <c r="AT262" s="66"/>
      <c r="AU262" s="66"/>
      <c r="AV262" s="66"/>
      <c r="AW262" s="7"/>
      <c r="AX262" s="7"/>
      <c r="AY262" s="7"/>
      <c r="AZ262" s="7"/>
      <c r="BA262" s="7"/>
      <c r="BB262" s="7"/>
      <c r="BC262" s="7"/>
      <c r="BD262" s="7"/>
    </row>
    <row r="263" spans="4:56" s="18" customFormat="1" x14ac:dyDescent="0.25">
      <c r="D263" s="19"/>
      <c r="E263" s="19"/>
      <c r="H263" s="8"/>
      <c r="I263" s="7"/>
      <c r="J263" s="7"/>
      <c r="K263" s="7"/>
      <c r="L263" s="7"/>
      <c r="M263" s="7"/>
      <c r="N263" s="7"/>
      <c r="O263" s="7"/>
      <c r="P263" s="7"/>
      <c r="Q263" s="7"/>
      <c r="R263" s="7"/>
      <c r="S263" s="7"/>
      <c r="T263" s="7"/>
      <c r="U263" s="7"/>
      <c r="V263" s="7"/>
      <c r="W263" s="7"/>
      <c r="X263" s="7"/>
      <c r="Y263" s="7"/>
      <c r="Z263" s="7"/>
      <c r="AA263" s="66"/>
      <c r="AB263" s="66"/>
      <c r="AC263" s="66"/>
      <c r="AD263" s="66"/>
      <c r="AE263" s="66"/>
      <c r="AF263" s="66"/>
      <c r="AG263" s="7"/>
      <c r="AH263" s="7"/>
      <c r="AI263" s="7"/>
      <c r="AJ263" s="7"/>
      <c r="AK263" s="7"/>
      <c r="AL263" s="7"/>
      <c r="AM263" s="7"/>
      <c r="AN263" s="7"/>
      <c r="AO263" s="7"/>
      <c r="AP263" s="66"/>
      <c r="AQ263" s="66"/>
      <c r="AR263" s="66"/>
      <c r="AS263" s="66"/>
      <c r="AT263" s="66"/>
      <c r="AU263" s="66"/>
      <c r="AV263" s="66"/>
      <c r="AW263" s="7"/>
      <c r="AX263" s="7"/>
      <c r="AY263" s="7"/>
      <c r="AZ263" s="7"/>
      <c r="BA263" s="7"/>
      <c r="BB263" s="7"/>
      <c r="BC263" s="7"/>
      <c r="BD263" s="7"/>
    </row>
    <row r="264" spans="4:56" s="18" customFormat="1" x14ac:dyDescent="0.25">
      <c r="D264" s="19"/>
      <c r="E264" s="19"/>
      <c r="H264" s="8"/>
      <c r="I264" s="7"/>
      <c r="J264" s="7"/>
      <c r="K264" s="7"/>
      <c r="L264" s="7"/>
      <c r="M264" s="7"/>
      <c r="N264" s="7"/>
      <c r="O264" s="7"/>
      <c r="P264" s="7"/>
      <c r="Q264" s="7"/>
      <c r="R264" s="7"/>
      <c r="S264" s="7"/>
      <c r="T264" s="7"/>
      <c r="U264" s="7"/>
      <c r="V264" s="7"/>
      <c r="W264" s="7"/>
      <c r="X264" s="7"/>
      <c r="Y264" s="7"/>
      <c r="Z264" s="7"/>
      <c r="AA264" s="66"/>
      <c r="AB264" s="66"/>
      <c r="AC264" s="66"/>
      <c r="AD264" s="66"/>
      <c r="AE264" s="66"/>
      <c r="AF264" s="66"/>
      <c r="AG264" s="7"/>
      <c r="AH264" s="7"/>
      <c r="AI264" s="7"/>
      <c r="AJ264" s="7"/>
      <c r="AK264" s="7"/>
      <c r="AL264" s="7"/>
      <c r="AM264" s="7"/>
      <c r="AN264" s="7"/>
      <c r="AO264" s="7"/>
      <c r="AP264" s="66"/>
      <c r="AQ264" s="66"/>
      <c r="AR264" s="66"/>
      <c r="AS264" s="66"/>
      <c r="AT264" s="66"/>
      <c r="AU264" s="66"/>
      <c r="AV264" s="66"/>
      <c r="AW264" s="7"/>
      <c r="AX264" s="7"/>
      <c r="AY264" s="7"/>
      <c r="AZ264" s="7"/>
      <c r="BA264" s="7"/>
      <c r="BB264" s="7"/>
      <c r="BC264" s="7"/>
      <c r="BD264" s="7"/>
    </row>
    <row r="265" spans="4:56" s="18" customFormat="1" x14ac:dyDescent="0.25">
      <c r="D265" s="19"/>
      <c r="E265" s="19"/>
      <c r="H265" s="8"/>
      <c r="I265" s="7"/>
      <c r="J265" s="7"/>
      <c r="K265" s="7"/>
      <c r="L265" s="7"/>
      <c r="M265" s="7"/>
      <c r="N265" s="7"/>
      <c r="O265" s="7"/>
      <c r="P265" s="7"/>
      <c r="Q265" s="7"/>
      <c r="R265" s="7"/>
      <c r="S265" s="7"/>
      <c r="T265" s="7"/>
      <c r="U265" s="7"/>
      <c r="V265" s="7"/>
      <c r="W265" s="7"/>
      <c r="X265" s="7"/>
      <c r="Y265" s="7"/>
      <c r="Z265" s="7"/>
      <c r="AA265" s="66"/>
      <c r="AB265" s="66"/>
      <c r="AC265" s="66"/>
      <c r="AD265" s="66"/>
      <c r="AE265" s="66"/>
      <c r="AF265" s="66"/>
      <c r="AG265" s="7"/>
      <c r="AH265" s="7"/>
      <c r="AI265" s="7"/>
      <c r="AJ265" s="7"/>
      <c r="AK265" s="7"/>
      <c r="AL265" s="7"/>
      <c r="AM265" s="7"/>
      <c r="AN265" s="7"/>
      <c r="AO265" s="7"/>
      <c r="AP265" s="66"/>
      <c r="AQ265" s="66"/>
      <c r="AR265" s="66"/>
      <c r="AS265" s="66"/>
      <c r="AT265" s="66"/>
      <c r="AU265" s="66"/>
      <c r="AV265" s="66"/>
      <c r="AW265" s="7"/>
      <c r="AX265" s="7"/>
      <c r="AY265" s="7"/>
      <c r="AZ265" s="7"/>
      <c r="BA265" s="7"/>
      <c r="BB265" s="7"/>
      <c r="BC265" s="7"/>
      <c r="BD265" s="7"/>
    </row>
    <row r="266" spans="4:56" s="18" customFormat="1" x14ac:dyDescent="0.25">
      <c r="D266" s="19"/>
      <c r="E266" s="19"/>
      <c r="H266" s="8"/>
      <c r="I266" s="7"/>
      <c r="J266" s="7"/>
      <c r="K266" s="7"/>
      <c r="L266" s="7"/>
      <c r="M266" s="7"/>
      <c r="N266" s="7"/>
      <c r="O266" s="7"/>
      <c r="P266" s="7"/>
      <c r="Q266" s="7"/>
      <c r="R266" s="7"/>
      <c r="S266" s="7"/>
      <c r="T266" s="7"/>
      <c r="U266" s="7"/>
      <c r="V266" s="7"/>
      <c r="W266" s="7"/>
      <c r="X266" s="7"/>
      <c r="Y266" s="7"/>
      <c r="Z266" s="7"/>
      <c r="AA266" s="66"/>
      <c r="AB266" s="66"/>
      <c r="AC266" s="66"/>
      <c r="AD266" s="66"/>
      <c r="AE266" s="66"/>
      <c r="AF266" s="66"/>
      <c r="AG266" s="7"/>
      <c r="AH266" s="7"/>
      <c r="AI266" s="7"/>
      <c r="AJ266" s="7"/>
      <c r="AK266" s="7"/>
      <c r="AL266" s="7"/>
      <c r="AM266" s="7"/>
      <c r="AN266" s="7"/>
      <c r="AO266" s="7"/>
      <c r="AP266" s="66"/>
      <c r="AQ266" s="66"/>
      <c r="AR266" s="66"/>
      <c r="AS266" s="66"/>
      <c r="AT266" s="66"/>
      <c r="AU266" s="66"/>
      <c r="AV266" s="66"/>
      <c r="AW266" s="7"/>
      <c r="AX266" s="7"/>
      <c r="AY266" s="7"/>
      <c r="AZ266" s="7"/>
      <c r="BA266" s="7"/>
      <c r="BB266" s="7"/>
      <c r="BC266" s="7"/>
      <c r="BD266" s="7"/>
    </row>
    <row r="267" spans="4:56" s="18" customFormat="1" x14ac:dyDescent="0.25">
      <c r="D267" s="19"/>
      <c r="E267" s="19"/>
      <c r="H267" s="8"/>
      <c r="I267" s="7"/>
      <c r="J267" s="7"/>
      <c r="K267" s="7"/>
      <c r="L267" s="7"/>
      <c r="M267" s="7"/>
      <c r="N267" s="7"/>
      <c r="O267" s="7"/>
      <c r="P267" s="7"/>
      <c r="Q267" s="7"/>
      <c r="R267" s="7"/>
      <c r="S267" s="7"/>
      <c r="T267" s="7"/>
      <c r="U267" s="7"/>
      <c r="V267" s="7"/>
      <c r="W267" s="7"/>
      <c r="X267" s="7"/>
      <c r="Y267" s="7"/>
      <c r="Z267" s="7"/>
      <c r="AA267" s="66"/>
      <c r="AB267" s="66"/>
      <c r="AC267" s="66"/>
      <c r="AD267" s="66"/>
      <c r="AE267" s="66"/>
      <c r="AF267" s="66"/>
      <c r="AG267" s="7"/>
      <c r="AH267" s="7"/>
      <c r="AI267" s="7"/>
      <c r="AJ267" s="7"/>
      <c r="AK267" s="7"/>
      <c r="AL267" s="7"/>
      <c r="AM267" s="7"/>
      <c r="AN267" s="7"/>
      <c r="AO267" s="7"/>
      <c r="AP267" s="66"/>
      <c r="AQ267" s="66"/>
      <c r="AR267" s="66"/>
      <c r="AS267" s="66"/>
      <c r="AT267" s="66"/>
      <c r="AU267" s="66"/>
      <c r="AV267" s="66"/>
      <c r="AW267" s="7"/>
      <c r="AX267" s="7"/>
      <c r="AY267" s="7"/>
      <c r="AZ267" s="7"/>
      <c r="BA267" s="7"/>
      <c r="BB267" s="7"/>
      <c r="BC267" s="7"/>
      <c r="BD267" s="7"/>
    </row>
    <row r="268" spans="4:56" s="18" customFormat="1" x14ac:dyDescent="0.25">
      <c r="D268" s="19"/>
      <c r="E268" s="19"/>
      <c r="H268" s="8"/>
      <c r="I268" s="7"/>
      <c r="J268" s="7"/>
      <c r="K268" s="7"/>
      <c r="L268" s="7"/>
      <c r="M268" s="7"/>
      <c r="N268" s="7"/>
      <c r="O268" s="7"/>
      <c r="P268" s="7"/>
      <c r="Q268" s="7"/>
      <c r="R268" s="7"/>
      <c r="S268" s="7"/>
      <c r="T268" s="7"/>
      <c r="U268" s="7"/>
      <c r="V268" s="7"/>
      <c r="W268" s="7"/>
      <c r="X268" s="7"/>
      <c r="Y268" s="7"/>
      <c r="Z268" s="7"/>
      <c r="AA268" s="66"/>
      <c r="AB268" s="66"/>
      <c r="AC268" s="66"/>
      <c r="AD268" s="66"/>
      <c r="AE268" s="66"/>
      <c r="AF268" s="66"/>
      <c r="AG268" s="7"/>
      <c r="AH268" s="7"/>
      <c r="AI268" s="7"/>
      <c r="AJ268" s="7"/>
      <c r="AK268" s="7"/>
      <c r="AL268" s="7"/>
      <c r="AM268" s="7"/>
      <c r="AN268" s="7"/>
      <c r="AO268" s="7"/>
      <c r="AP268" s="66"/>
      <c r="AQ268" s="66"/>
      <c r="AR268" s="66"/>
      <c r="AS268" s="66"/>
      <c r="AT268" s="66"/>
      <c r="AU268" s="66"/>
      <c r="AV268" s="66"/>
      <c r="AW268" s="7"/>
      <c r="AX268" s="7"/>
      <c r="AY268" s="7"/>
      <c r="AZ268" s="7"/>
      <c r="BA268" s="7"/>
      <c r="BB268" s="7"/>
      <c r="BC268" s="7"/>
      <c r="BD268" s="7"/>
    </row>
    <row r="269" spans="4:56" s="18" customFormat="1" x14ac:dyDescent="0.25">
      <c r="D269" s="19"/>
      <c r="E269" s="19"/>
      <c r="H269" s="8"/>
      <c r="I269" s="7"/>
      <c r="J269" s="7"/>
      <c r="K269" s="7"/>
      <c r="L269" s="7"/>
      <c r="M269" s="7"/>
      <c r="N269" s="7"/>
      <c r="O269" s="7"/>
      <c r="P269" s="7"/>
      <c r="Q269" s="7"/>
      <c r="R269" s="7"/>
      <c r="S269" s="7"/>
      <c r="T269" s="7"/>
      <c r="U269" s="7"/>
      <c r="V269" s="7"/>
      <c r="W269" s="7"/>
      <c r="X269" s="7"/>
      <c r="Y269" s="7"/>
      <c r="Z269" s="7"/>
      <c r="AA269" s="66"/>
      <c r="AB269" s="66"/>
      <c r="AC269" s="66"/>
      <c r="AD269" s="66"/>
      <c r="AE269" s="66"/>
      <c r="AF269" s="66"/>
      <c r="AG269" s="7"/>
      <c r="AH269" s="7"/>
      <c r="AI269" s="7"/>
      <c r="AJ269" s="7"/>
      <c r="AK269" s="7"/>
      <c r="AL269" s="7"/>
      <c r="AM269" s="7"/>
      <c r="AN269" s="7"/>
      <c r="AO269" s="7"/>
      <c r="AP269" s="66"/>
      <c r="AQ269" s="66"/>
      <c r="AR269" s="66"/>
      <c r="AS269" s="66"/>
      <c r="AT269" s="66"/>
      <c r="AU269" s="66"/>
      <c r="AV269" s="66"/>
      <c r="AW269" s="7"/>
      <c r="AX269" s="7"/>
      <c r="AY269" s="7"/>
      <c r="AZ269" s="7"/>
      <c r="BA269" s="7"/>
      <c r="BB269" s="7"/>
      <c r="BC269" s="7"/>
      <c r="BD269" s="7"/>
    </row>
    <row r="270" spans="4:56" s="18" customFormat="1" x14ac:dyDescent="0.25">
      <c r="D270" s="19"/>
      <c r="E270" s="19"/>
      <c r="H270" s="8"/>
      <c r="I270" s="7"/>
      <c r="J270" s="7"/>
      <c r="K270" s="7"/>
      <c r="L270" s="7"/>
      <c r="M270" s="7"/>
      <c r="N270" s="7"/>
      <c r="O270" s="7"/>
      <c r="P270" s="7"/>
      <c r="Q270" s="7"/>
      <c r="R270" s="7"/>
      <c r="S270" s="7"/>
      <c r="T270" s="7"/>
      <c r="U270" s="7"/>
      <c r="V270" s="7"/>
      <c r="W270" s="7"/>
      <c r="X270" s="7"/>
      <c r="Y270" s="7"/>
      <c r="Z270" s="7"/>
      <c r="AA270" s="66"/>
      <c r="AB270" s="66"/>
      <c r="AC270" s="66"/>
      <c r="AD270" s="66"/>
      <c r="AE270" s="66"/>
      <c r="AF270" s="66"/>
      <c r="AG270" s="7"/>
      <c r="AH270" s="7"/>
      <c r="AI270" s="7"/>
      <c r="AJ270" s="7"/>
      <c r="AK270" s="7"/>
      <c r="AL270" s="7"/>
      <c r="AM270" s="7"/>
      <c r="AN270" s="7"/>
      <c r="AO270" s="7"/>
      <c r="AP270" s="66"/>
      <c r="AQ270" s="66"/>
      <c r="AR270" s="66"/>
      <c r="AS270" s="66"/>
      <c r="AT270" s="66"/>
      <c r="AU270" s="66"/>
      <c r="AV270" s="66"/>
      <c r="AW270" s="7"/>
      <c r="AX270" s="7"/>
      <c r="AY270" s="7"/>
      <c r="AZ270" s="7"/>
      <c r="BA270" s="7"/>
      <c r="BB270" s="7"/>
      <c r="BC270" s="7"/>
      <c r="BD270" s="7"/>
    </row>
    <row r="271" spans="4:56" s="18" customFormat="1" x14ac:dyDescent="0.25">
      <c r="D271" s="19"/>
      <c r="E271" s="19"/>
      <c r="H271" s="8"/>
      <c r="I271" s="7"/>
      <c r="J271" s="7"/>
      <c r="K271" s="7"/>
      <c r="L271" s="7"/>
      <c r="M271" s="7"/>
      <c r="N271" s="7"/>
      <c r="O271" s="7"/>
      <c r="P271" s="7"/>
      <c r="Q271" s="7"/>
      <c r="R271" s="7"/>
      <c r="S271" s="7"/>
      <c r="T271" s="7"/>
      <c r="U271" s="7"/>
      <c r="V271" s="7"/>
      <c r="W271" s="7"/>
      <c r="X271" s="7"/>
      <c r="Y271" s="7"/>
      <c r="Z271" s="7"/>
      <c r="AA271" s="66"/>
      <c r="AB271" s="66"/>
      <c r="AC271" s="66"/>
      <c r="AD271" s="66"/>
      <c r="AE271" s="66"/>
      <c r="AF271" s="66"/>
      <c r="AG271" s="7"/>
      <c r="AH271" s="7"/>
      <c r="AI271" s="7"/>
      <c r="AJ271" s="7"/>
      <c r="AK271" s="7"/>
      <c r="AL271" s="7"/>
      <c r="AM271" s="7"/>
      <c r="AN271" s="7"/>
      <c r="AO271" s="7"/>
      <c r="AP271" s="66"/>
      <c r="AQ271" s="66"/>
      <c r="AR271" s="66"/>
      <c r="AS271" s="66"/>
      <c r="AT271" s="66"/>
      <c r="AU271" s="66"/>
      <c r="AV271" s="66"/>
      <c r="AW271" s="7"/>
      <c r="AX271" s="7"/>
      <c r="AY271" s="7"/>
      <c r="AZ271" s="7"/>
      <c r="BA271" s="7"/>
      <c r="BB271" s="7"/>
      <c r="BC271" s="7"/>
      <c r="BD271" s="7"/>
    </row>
    <row r="272" spans="4:56" s="18" customFormat="1" x14ac:dyDescent="0.25">
      <c r="D272" s="19"/>
      <c r="E272" s="19"/>
      <c r="H272" s="8"/>
      <c r="I272" s="7"/>
      <c r="J272" s="7"/>
      <c r="K272" s="7"/>
      <c r="L272" s="7"/>
      <c r="M272" s="7"/>
      <c r="N272" s="7"/>
      <c r="O272" s="7"/>
      <c r="P272" s="7"/>
      <c r="Q272" s="7"/>
      <c r="R272" s="7"/>
      <c r="S272" s="7"/>
      <c r="T272" s="7"/>
      <c r="U272" s="7"/>
      <c r="V272" s="7"/>
      <c r="W272" s="7"/>
      <c r="X272" s="7"/>
      <c r="Y272" s="7"/>
      <c r="Z272" s="7"/>
      <c r="AA272" s="66"/>
      <c r="AB272" s="66"/>
      <c r="AC272" s="66"/>
      <c r="AD272" s="66"/>
      <c r="AE272" s="66"/>
      <c r="AF272" s="66"/>
      <c r="AG272" s="7"/>
      <c r="AH272" s="7"/>
      <c r="AI272" s="7"/>
      <c r="AJ272" s="7"/>
      <c r="AK272" s="7"/>
      <c r="AL272" s="7"/>
      <c r="AM272" s="7"/>
      <c r="AN272" s="7"/>
      <c r="AO272" s="7"/>
      <c r="AP272" s="66"/>
      <c r="AQ272" s="66"/>
      <c r="AR272" s="66"/>
      <c r="AS272" s="66"/>
      <c r="AT272" s="66"/>
      <c r="AU272" s="66"/>
      <c r="AV272" s="66"/>
      <c r="AW272" s="7"/>
      <c r="AX272" s="7"/>
      <c r="AY272" s="7"/>
      <c r="AZ272" s="7"/>
      <c r="BA272" s="7"/>
      <c r="BB272" s="7"/>
      <c r="BC272" s="7"/>
      <c r="BD272" s="7"/>
    </row>
    <row r="273" spans="4:56" s="18" customFormat="1" x14ac:dyDescent="0.25">
      <c r="D273" s="19"/>
      <c r="E273" s="19"/>
      <c r="H273" s="8"/>
      <c r="I273" s="7"/>
      <c r="J273" s="7"/>
      <c r="K273" s="7"/>
      <c r="L273" s="7"/>
      <c r="M273" s="7"/>
      <c r="N273" s="7"/>
      <c r="O273" s="7"/>
      <c r="P273" s="7"/>
      <c r="Q273" s="7"/>
      <c r="R273" s="7"/>
      <c r="S273" s="7"/>
      <c r="T273" s="7"/>
      <c r="U273" s="7"/>
      <c r="V273" s="7"/>
      <c r="W273" s="7"/>
      <c r="X273" s="7"/>
      <c r="Y273" s="7"/>
      <c r="Z273" s="7"/>
      <c r="AA273" s="66"/>
      <c r="AB273" s="66"/>
      <c r="AC273" s="66"/>
      <c r="AD273" s="66"/>
      <c r="AE273" s="66"/>
      <c r="AF273" s="66"/>
      <c r="AG273" s="7"/>
      <c r="AH273" s="7"/>
      <c r="AI273" s="7"/>
      <c r="AJ273" s="7"/>
      <c r="AK273" s="7"/>
      <c r="AL273" s="7"/>
      <c r="AM273" s="7"/>
      <c r="AN273" s="7"/>
      <c r="AO273" s="7"/>
      <c r="AP273" s="66"/>
      <c r="AQ273" s="66"/>
      <c r="AR273" s="66"/>
      <c r="AS273" s="66"/>
      <c r="AT273" s="66"/>
      <c r="AU273" s="66"/>
      <c r="AV273" s="66"/>
      <c r="AW273" s="7"/>
      <c r="AX273" s="7"/>
      <c r="AY273" s="7"/>
      <c r="AZ273" s="7"/>
      <c r="BA273" s="7"/>
      <c r="BB273" s="7"/>
      <c r="BC273" s="7"/>
      <c r="BD273" s="7"/>
    </row>
    <row r="274" spans="4:56" s="18" customFormat="1" x14ac:dyDescent="0.25">
      <c r="D274" s="19"/>
      <c r="E274" s="19"/>
      <c r="H274" s="8"/>
      <c r="I274" s="7"/>
      <c r="J274" s="7"/>
      <c r="K274" s="7"/>
      <c r="L274" s="7"/>
      <c r="M274" s="7"/>
      <c r="N274" s="7"/>
      <c r="O274" s="7"/>
      <c r="P274" s="7"/>
      <c r="Q274" s="7"/>
      <c r="R274" s="7"/>
      <c r="S274" s="7"/>
      <c r="T274" s="7"/>
      <c r="U274" s="7"/>
      <c r="V274" s="7"/>
      <c r="W274" s="7"/>
      <c r="X274" s="7"/>
      <c r="Y274" s="7"/>
      <c r="Z274" s="7"/>
      <c r="AA274" s="66"/>
      <c r="AB274" s="66"/>
      <c r="AC274" s="66"/>
      <c r="AD274" s="66"/>
      <c r="AE274" s="66"/>
      <c r="AF274" s="66"/>
      <c r="AG274" s="7"/>
      <c r="AH274" s="7"/>
      <c r="AI274" s="7"/>
      <c r="AJ274" s="7"/>
      <c r="AK274" s="7"/>
      <c r="AL274" s="7"/>
      <c r="AM274" s="7"/>
      <c r="AN274" s="7"/>
      <c r="AO274" s="7"/>
      <c r="AP274" s="66"/>
      <c r="AQ274" s="66"/>
      <c r="AR274" s="66"/>
      <c r="AS274" s="66"/>
      <c r="AT274" s="66"/>
      <c r="AU274" s="66"/>
      <c r="AV274" s="66"/>
      <c r="AW274" s="7"/>
      <c r="AX274" s="7"/>
      <c r="AY274" s="7"/>
      <c r="AZ274" s="7"/>
      <c r="BA274" s="7"/>
      <c r="BB274" s="7"/>
      <c r="BC274" s="7"/>
      <c r="BD274" s="7"/>
    </row>
    <row r="275" spans="4:56" s="18" customFormat="1" x14ac:dyDescent="0.25">
      <c r="D275" s="19"/>
      <c r="E275" s="19"/>
      <c r="H275" s="8"/>
      <c r="I275" s="7"/>
      <c r="J275" s="7"/>
      <c r="K275" s="7"/>
      <c r="L275" s="7"/>
      <c r="M275" s="7"/>
      <c r="N275" s="7"/>
      <c r="O275" s="7"/>
      <c r="P275" s="7"/>
      <c r="Q275" s="7"/>
      <c r="R275" s="7"/>
      <c r="S275" s="7"/>
      <c r="T275" s="7"/>
      <c r="U275" s="7"/>
      <c r="V275" s="7"/>
      <c r="W275" s="7"/>
      <c r="X275" s="7"/>
      <c r="Y275" s="7"/>
      <c r="Z275" s="7"/>
      <c r="AA275" s="66"/>
      <c r="AB275" s="66"/>
      <c r="AC275" s="66"/>
      <c r="AD275" s="66"/>
      <c r="AE275" s="66"/>
      <c r="AF275" s="66"/>
      <c r="AG275" s="7"/>
      <c r="AH275" s="7"/>
      <c r="AI275" s="7"/>
      <c r="AJ275" s="7"/>
      <c r="AK275" s="7"/>
      <c r="AL275" s="7"/>
      <c r="AM275" s="7"/>
      <c r="AN275" s="7"/>
      <c r="AO275" s="7"/>
      <c r="AP275" s="66"/>
      <c r="AQ275" s="66"/>
      <c r="AR275" s="66"/>
      <c r="AS275" s="66"/>
      <c r="AT275" s="66"/>
      <c r="AU275" s="66"/>
      <c r="AV275" s="66"/>
      <c r="AW275" s="7"/>
      <c r="AX275" s="7"/>
      <c r="AY275" s="7"/>
      <c r="AZ275" s="7"/>
      <c r="BA275" s="7"/>
      <c r="BB275" s="7"/>
      <c r="BC275" s="7"/>
      <c r="BD275" s="7"/>
    </row>
    <row r="276" spans="4:56" s="18" customFormat="1" x14ac:dyDescent="0.25">
      <c r="D276" s="19"/>
      <c r="E276" s="19"/>
      <c r="H276" s="8"/>
      <c r="I276" s="7"/>
      <c r="J276" s="7"/>
      <c r="K276" s="7"/>
      <c r="L276" s="7"/>
      <c r="M276" s="7"/>
      <c r="N276" s="7"/>
      <c r="O276" s="7"/>
      <c r="P276" s="7"/>
      <c r="Q276" s="7"/>
      <c r="R276" s="7"/>
      <c r="S276" s="7"/>
      <c r="T276" s="7"/>
      <c r="U276" s="7"/>
      <c r="V276" s="7"/>
      <c r="W276" s="7"/>
      <c r="X276" s="7"/>
      <c r="Y276" s="7"/>
      <c r="Z276" s="7"/>
      <c r="AA276" s="66"/>
      <c r="AB276" s="66"/>
      <c r="AC276" s="66"/>
      <c r="AD276" s="66"/>
      <c r="AE276" s="66"/>
      <c r="AF276" s="66"/>
      <c r="AG276" s="7"/>
      <c r="AH276" s="7"/>
      <c r="AI276" s="7"/>
      <c r="AJ276" s="7"/>
      <c r="AK276" s="7"/>
      <c r="AL276" s="7"/>
      <c r="AM276" s="7"/>
      <c r="AN276" s="7"/>
      <c r="AO276" s="7"/>
      <c r="AP276" s="66"/>
      <c r="AQ276" s="66"/>
      <c r="AR276" s="66"/>
      <c r="AS276" s="66"/>
      <c r="AT276" s="66"/>
      <c r="AU276" s="66"/>
      <c r="AV276" s="66"/>
      <c r="AW276" s="7"/>
      <c r="AX276" s="7"/>
      <c r="AY276" s="7"/>
      <c r="AZ276" s="7"/>
      <c r="BA276" s="7"/>
      <c r="BB276" s="7"/>
      <c r="BC276" s="7"/>
      <c r="BD276" s="7"/>
    </row>
    <row r="277" spans="4:56" s="18" customFormat="1" x14ac:dyDescent="0.25">
      <c r="D277" s="19"/>
      <c r="E277" s="19"/>
      <c r="H277" s="8"/>
      <c r="I277" s="7"/>
      <c r="J277" s="7"/>
      <c r="K277" s="7"/>
      <c r="L277" s="7"/>
      <c r="M277" s="7"/>
      <c r="N277" s="7"/>
      <c r="O277" s="7"/>
      <c r="P277" s="7"/>
      <c r="Q277" s="7"/>
      <c r="R277" s="7"/>
      <c r="S277" s="7"/>
      <c r="T277" s="7"/>
      <c r="U277" s="7"/>
      <c r="V277" s="7"/>
      <c r="W277" s="7"/>
      <c r="X277" s="7"/>
      <c r="Y277" s="7"/>
      <c r="Z277" s="7"/>
      <c r="AA277" s="66"/>
      <c r="AB277" s="66"/>
      <c r="AC277" s="66"/>
      <c r="AD277" s="66"/>
      <c r="AE277" s="66"/>
      <c r="AF277" s="66"/>
      <c r="AG277" s="7"/>
      <c r="AH277" s="7"/>
      <c r="AI277" s="7"/>
      <c r="AJ277" s="7"/>
      <c r="AK277" s="7"/>
      <c r="AL277" s="7"/>
      <c r="AM277" s="7"/>
      <c r="AN277" s="7"/>
      <c r="AO277" s="7"/>
      <c r="AP277" s="66"/>
      <c r="AQ277" s="66"/>
      <c r="AR277" s="66"/>
      <c r="AS277" s="66"/>
      <c r="AT277" s="66"/>
      <c r="AU277" s="66"/>
      <c r="AV277" s="66"/>
      <c r="AW277" s="7"/>
      <c r="AX277" s="7"/>
      <c r="AY277" s="7"/>
      <c r="AZ277" s="7"/>
      <c r="BA277" s="7"/>
      <c r="BB277" s="7"/>
      <c r="BC277" s="7"/>
      <c r="BD277" s="7"/>
    </row>
    <row r="278" spans="4:56" s="18" customFormat="1" x14ac:dyDescent="0.25">
      <c r="D278" s="19"/>
      <c r="E278" s="19"/>
      <c r="H278" s="8"/>
      <c r="I278" s="7"/>
      <c r="J278" s="7"/>
      <c r="K278" s="7"/>
      <c r="L278" s="7"/>
      <c r="M278" s="7"/>
      <c r="N278" s="7"/>
      <c r="O278" s="7"/>
      <c r="P278" s="7"/>
      <c r="Q278" s="7"/>
      <c r="R278" s="7"/>
      <c r="S278" s="7"/>
      <c r="T278" s="7"/>
      <c r="U278" s="7"/>
      <c r="V278" s="7"/>
      <c r="W278" s="7"/>
      <c r="X278" s="7"/>
      <c r="Y278" s="7"/>
      <c r="Z278" s="7"/>
      <c r="AA278" s="66"/>
      <c r="AB278" s="66"/>
      <c r="AC278" s="66"/>
      <c r="AD278" s="66"/>
      <c r="AE278" s="66"/>
      <c r="AF278" s="66"/>
      <c r="AG278" s="7"/>
      <c r="AH278" s="7"/>
      <c r="AI278" s="7"/>
      <c r="AJ278" s="7"/>
      <c r="AK278" s="7"/>
      <c r="AL278" s="7"/>
      <c r="AM278" s="7"/>
      <c r="AN278" s="7"/>
      <c r="AO278" s="7"/>
      <c r="AP278" s="66"/>
      <c r="AQ278" s="66"/>
      <c r="AR278" s="66"/>
      <c r="AS278" s="66"/>
      <c r="AT278" s="66"/>
      <c r="AU278" s="66"/>
      <c r="AV278" s="66"/>
      <c r="AW278" s="7"/>
      <c r="AX278" s="7"/>
      <c r="AY278" s="7"/>
      <c r="AZ278" s="7"/>
      <c r="BA278" s="7"/>
      <c r="BB278" s="7"/>
      <c r="BC278" s="7"/>
      <c r="BD278" s="7"/>
    </row>
    <row r="279" spans="4:56" s="18" customFormat="1" x14ac:dyDescent="0.25">
      <c r="D279" s="19"/>
      <c r="E279" s="19"/>
      <c r="H279" s="8"/>
      <c r="I279" s="7"/>
      <c r="J279" s="7"/>
      <c r="K279" s="7"/>
      <c r="L279" s="7"/>
      <c r="M279" s="7"/>
      <c r="N279" s="7"/>
      <c r="O279" s="7"/>
      <c r="P279" s="7"/>
      <c r="Q279" s="7"/>
      <c r="R279" s="7"/>
      <c r="S279" s="7"/>
      <c r="T279" s="7"/>
      <c r="U279" s="7"/>
      <c r="V279" s="7"/>
      <c r="W279" s="7"/>
      <c r="X279" s="7"/>
      <c r="Y279" s="7"/>
      <c r="Z279" s="7"/>
      <c r="AA279" s="66"/>
      <c r="AB279" s="66"/>
      <c r="AC279" s="66"/>
      <c r="AD279" s="66"/>
      <c r="AE279" s="66"/>
      <c r="AF279" s="66"/>
      <c r="AG279" s="7"/>
      <c r="AH279" s="7"/>
      <c r="AI279" s="7"/>
      <c r="AJ279" s="7"/>
      <c r="AK279" s="7"/>
      <c r="AL279" s="7"/>
      <c r="AM279" s="7"/>
      <c r="AN279" s="7"/>
      <c r="AO279" s="7"/>
      <c r="AP279" s="66"/>
      <c r="AQ279" s="66"/>
      <c r="AR279" s="66"/>
      <c r="AS279" s="66"/>
      <c r="AT279" s="66"/>
      <c r="AU279" s="66"/>
      <c r="AV279" s="66"/>
      <c r="AW279" s="7"/>
      <c r="AX279" s="7"/>
      <c r="AY279" s="7"/>
      <c r="AZ279" s="7"/>
      <c r="BA279" s="7"/>
      <c r="BB279" s="7"/>
      <c r="BC279" s="7"/>
      <c r="BD279" s="7"/>
    </row>
    <row r="280" spans="4:56" s="18" customFormat="1" x14ac:dyDescent="0.25">
      <c r="D280" s="19"/>
      <c r="E280" s="19"/>
      <c r="H280" s="8"/>
      <c r="I280" s="7"/>
      <c r="J280" s="7"/>
      <c r="K280" s="7"/>
      <c r="L280" s="7"/>
      <c r="M280" s="7"/>
      <c r="N280" s="7"/>
      <c r="O280" s="7"/>
      <c r="P280" s="7"/>
      <c r="Q280" s="7"/>
      <c r="R280" s="7"/>
      <c r="S280" s="7"/>
      <c r="T280" s="7"/>
      <c r="U280" s="7"/>
      <c r="V280" s="7"/>
      <c r="W280" s="7"/>
      <c r="X280" s="7"/>
      <c r="Y280" s="7"/>
      <c r="Z280" s="7"/>
      <c r="AA280" s="66"/>
      <c r="AB280" s="66"/>
      <c r="AC280" s="66"/>
      <c r="AD280" s="66"/>
      <c r="AE280" s="66"/>
      <c r="AF280" s="66"/>
      <c r="AG280" s="7"/>
      <c r="AH280" s="7"/>
      <c r="AI280" s="7"/>
      <c r="AJ280" s="7"/>
      <c r="AK280" s="7"/>
      <c r="AL280" s="7"/>
      <c r="AM280" s="7"/>
      <c r="AN280" s="7"/>
      <c r="AO280" s="7"/>
      <c r="AP280" s="66"/>
      <c r="AQ280" s="66"/>
      <c r="AR280" s="66"/>
      <c r="AS280" s="66"/>
      <c r="AT280" s="66"/>
      <c r="AU280" s="66"/>
      <c r="AV280" s="66"/>
      <c r="AW280" s="7"/>
      <c r="AX280" s="7"/>
      <c r="AY280" s="7"/>
      <c r="AZ280" s="7"/>
      <c r="BA280" s="7"/>
      <c r="BB280" s="7"/>
      <c r="BC280" s="7"/>
      <c r="BD280" s="7"/>
    </row>
    <row r="281" spans="4:56" s="18" customFormat="1" x14ac:dyDescent="0.25">
      <c r="D281" s="19"/>
      <c r="E281" s="19"/>
      <c r="H281" s="8"/>
      <c r="I281" s="7"/>
      <c r="J281" s="7"/>
      <c r="K281" s="7"/>
      <c r="L281" s="7"/>
      <c r="M281" s="7"/>
      <c r="N281" s="7"/>
      <c r="O281" s="7"/>
      <c r="P281" s="7"/>
      <c r="Q281" s="7"/>
      <c r="R281" s="7"/>
      <c r="S281" s="7"/>
      <c r="T281" s="7"/>
      <c r="U281" s="7"/>
      <c r="V281" s="7"/>
      <c r="W281" s="7"/>
      <c r="X281" s="7"/>
      <c r="Y281" s="7"/>
      <c r="Z281" s="7"/>
      <c r="AA281" s="66"/>
      <c r="AB281" s="66"/>
      <c r="AC281" s="66"/>
      <c r="AD281" s="66"/>
      <c r="AE281" s="66"/>
      <c r="AF281" s="66"/>
      <c r="AG281" s="7"/>
      <c r="AH281" s="7"/>
      <c r="AI281" s="7"/>
      <c r="AJ281" s="7"/>
      <c r="AK281" s="7"/>
      <c r="AL281" s="7"/>
      <c r="AM281" s="7"/>
      <c r="AN281" s="7"/>
      <c r="AO281" s="7"/>
      <c r="AP281" s="66"/>
      <c r="AQ281" s="66"/>
      <c r="AR281" s="66"/>
      <c r="AS281" s="66"/>
      <c r="AT281" s="66"/>
      <c r="AU281" s="66"/>
      <c r="AV281" s="66"/>
      <c r="AW281" s="7"/>
      <c r="AX281" s="7"/>
      <c r="AY281" s="7"/>
      <c r="AZ281" s="7"/>
      <c r="BA281" s="7"/>
      <c r="BB281" s="7"/>
      <c r="BC281" s="7"/>
      <c r="BD281" s="7"/>
    </row>
    <row r="282" spans="4:56" s="18" customFormat="1" x14ac:dyDescent="0.25">
      <c r="D282" s="19"/>
      <c r="E282" s="19"/>
      <c r="H282" s="8"/>
      <c r="I282" s="7"/>
      <c r="J282" s="7"/>
      <c r="K282" s="7"/>
      <c r="L282" s="7"/>
      <c r="M282" s="7"/>
      <c r="N282" s="7"/>
      <c r="O282" s="7"/>
      <c r="P282" s="7"/>
      <c r="Q282" s="7"/>
      <c r="R282" s="7"/>
      <c r="S282" s="7"/>
      <c r="T282" s="7"/>
      <c r="U282" s="7"/>
      <c r="V282" s="7"/>
      <c r="W282" s="7"/>
      <c r="X282" s="7"/>
      <c r="Y282" s="7"/>
      <c r="Z282" s="7"/>
      <c r="AA282" s="66"/>
      <c r="AB282" s="66"/>
      <c r="AC282" s="66"/>
      <c r="AD282" s="66"/>
      <c r="AE282" s="66"/>
      <c r="AF282" s="66"/>
      <c r="AG282" s="7"/>
      <c r="AH282" s="7"/>
      <c r="AI282" s="7"/>
      <c r="AJ282" s="7"/>
      <c r="AK282" s="7"/>
      <c r="AL282" s="7"/>
      <c r="AM282" s="7"/>
      <c r="AN282" s="7"/>
      <c r="AO282" s="7"/>
      <c r="AP282" s="66"/>
      <c r="AQ282" s="66"/>
      <c r="AR282" s="66"/>
      <c r="AS282" s="66"/>
      <c r="AT282" s="66"/>
      <c r="AU282" s="66"/>
      <c r="AV282" s="66"/>
      <c r="AW282" s="7"/>
      <c r="AX282" s="7"/>
      <c r="AY282" s="7"/>
      <c r="AZ282" s="7"/>
      <c r="BA282" s="7"/>
      <c r="BB282" s="7"/>
      <c r="BC282" s="7"/>
      <c r="BD282" s="7"/>
    </row>
    <row r="283" spans="4:56" s="18" customFormat="1" x14ac:dyDescent="0.25">
      <c r="D283" s="19"/>
      <c r="E283" s="19"/>
      <c r="H283" s="8"/>
      <c r="I283" s="7"/>
      <c r="J283" s="7"/>
      <c r="K283" s="7"/>
      <c r="L283" s="7"/>
      <c r="M283" s="7"/>
      <c r="N283" s="7"/>
      <c r="O283" s="7"/>
      <c r="P283" s="7"/>
      <c r="Q283" s="7"/>
      <c r="R283" s="7"/>
      <c r="S283" s="7"/>
      <c r="T283" s="7"/>
      <c r="U283" s="7"/>
      <c r="V283" s="7"/>
      <c r="W283" s="7"/>
      <c r="X283" s="7"/>
      <c r="Y283" s="7"/>
      <c r="Z283" s="7"/>
      <c r="AA283" s="66"/>
      <c r="AB283" s="66"/>
      <c r="AC283" s="66"/>
      <c r="AD283" s="66"/>
      <c r="AE283" s="66"/>
      <c r="AF283" s="66"/>
      <c r="AG283" s="7"/>
      <c r="AH283" s="7"/>
      <c r="AI283" s="7"/>
      <c r="AJ283" s="7"/>
      <c r="AK283" s="7"/>
      <c r="AL283" s="7"/>
      <c r="AM283" s="7"/>
      <c r="AN283" s="7"/>
      <c r="AO283" s="7"/>
      <c r="AP283" s="66"/>
      <c r="AQ283" s="66"/>
      <c r="AR283" s="66"/>
      <c r="AS283" s="66"/>
      <c r="AT283" s="66"/>
      <c r="AU283" s="66"/>
      <c r="AV283" s="66"/>
      <c r="AW283" s="7"/>
      <c r="AX283" s="7"/>
      <c r="AY283" s="7"/>
      <c r="AZ283" s="7"/>
      <c r="BA283" s="7"/>
      <c r="BB283" s="7"/>
      <c r="BC283" s="7"/>
      <c r="BD283" s="7"/>
    </row>
    <row r="284" spans="4:56" s="18" customFormat="1" x14ac:dyDescent="0.25">
      <c r="D284" s="19"/>
      <c r="E284" s="19"/>
      <c r="H284" s="8"/>
      <c r="I284" s="7"/>
      <c r="J284" s="7"/>
      <c r="K284" s="7"/>
      <c r="L284" s="7"/>
      <c r="M284" s="7"/>
      <c r="N284" s="7"/>
      <c r="O284" s="7"/>
      <c r="P284" s="7"/>
      <c r="Q284" s="7"/>
      <c r="R284" s="7"/>
      <c r="S284" s="7"/>
      <c r="T284" s="7"/>
      <c r="U284" s="7"/>
      <c r="V284" s="7"/>
      <c r="W284" s="7"/>
      <c r="X284" s="7"/>
      <c r="Y284" s="7"/>
      <c r="Z284" s="7"/>
      <c r="AA284" s="66"/>
      <c r="AB284" s="66"/>
      <c r="AC284" s="66"/>
      <c r="AD284" s="66"/>
      <c r="AE284" s="66"/>
      <c r="AF284" s="66"/>
      <c r="AG284" s="7"/>
      <c r="AH284" s="7"/>
      <c r="AI284" s="7"/>
      <c r="AJ284" s="7"/>
      <c r="AK284" s="7"/>
      <c r="AL284" s="7"/>
      <c r="AM284" s="7"/>
      <c r="AN284" s="7"/>
      <c r="AO284" s="7"/>
      <c r="AP284" s="66"/>
      <c r="AQ284" s="66"/>
      <c r="AR284" s="66"/>
      <c r="AS284" s="66"/>
      <c r="AT284" s="66"/>
      <c r="AU284" s="66"/>
      <c r="AV284" s="66"/>
      <c r="AW284" s="7"/>
      <c r="AX284" s="7"/>
      <c r="AY284" s="7"/>
      <c r="AZ284" s="7"/>
      <c r="BA284" s="7"/>
      <c r="BB284" s="7"/>
      <c r="BC284" s="7"/>
      <c r="BD284" s="7"/>
    </row>
    <row r="285" spans="4:56" s="18" customFormat="1" x14ac:dyDescent="0.25">
      <c r="D285" s="19"/>
      <c r="E285" s="19"/>
      <c r="H285" s="8"/>
      <c r="I285" s="7"/>
      <c r="J285" s="7"/>
      <c r="K285" s="7"/>
      <c r="L285" s="7"/>
      <c r="M285" s="7"/>
      <c r="N285" s="7"/>
      <c r="O285" s="7"/>
      <c r="P285" s="7"/>
      <c r="Q285" s="7"/>
      <c r="R285" s="7"/>
      <c r="S285" s="7"/>
      <c r="T285" s="7"/>
      <c r="U285" s="7"/>
      <c r="V285" s="7"/>
      <c r="W285" s="7"/>
      <c r="X285" s="7"/>
      <c r="Y285" s="7"/>
      <c r="Z285" s="7"/>
      <c r="AA285" s="66"/>
      <c r="AB285" s="66"/>
      <c r="AC285" s="66"/>
      <c r="AD285" s="66"/>
      <c r="AE285" s="66"/>
      <c r="AF285" s="66"/>
      <c r="AG285" s="7"/>
      <c r="AH285" s="7"/>
      <c r="AI285" s="7"/>
      <c r="AJ285" s="7"/>
      <c r="AK285" s="7"/>
      <c r="AL285" s="7"/>
      <c r="AM285" s="7"/>
      <c r="AN285" s="7"/>
      <c r="AO285" s="7"/>
      <c r="AP285" s="66"/>
      <c r="AQ285" s="66"/>
      <c r="AR285" s="66"/>
      <c r="AS285" s="66"/>
      <c r="AT285" s="66"/>
      <c r="AU285" s="66"/>
      <c r="AV285" s="66"/>
      <c r="AW285" s="7"/>
      <c r="AX285" s="7"/>
      <c r="AY285" s="7"/>
      <c r="AZ285" s="7"/>
      <c r="BA285" s="7"/>
      <c r="BB285" s="7"/>
      <c r="BC285" s="7"/>
      <c r="BD285" s="7"/>
    </row>
    <row r="286" spans="4:56" s="18" customFormat="1" x14ac:dyDescent="0.25">
      <c r="D286" s="19"/>
      <c r="E286" s="19"/>
      <c r="H286" s="8"/>
      <c r="I286" s="7"/>
      <c r="J286" s="7"/>
      <c r="K286" s="7"/>
      <c r="L286" s="7"/>
      <c r="M286" s="7"/>
      <c r="N286" s="7"/>
      <c r="O286" s="7"/>
      <c r="P286" s="7"/>
      <c r="Q286" s="7"/>
      <c r="R286" s="7"/>
      <c r="S286" s="7"/>
      <c r="T286" s="7"/>
      <c r="U286" s="7"/>
      <c r="V286" s="7"/>
      <c r="W286" s="7"/>
      <c r="X286" s="7"/>
      <c r="Y286" s="7"/>
      <c r="Z286" s="7"/>
      <c r="AA286" s="66"/>
      <c r="AB286" s="66"/>
      <c r="AC286" s="66"/>
      <c r="AD286" s="66"/>
      <c r="AE286" s="66"/>
      <c r="AF286" s="66"/>
      <c r="AG286" s="7"/>
      <c r="AH286" s="7"/>
      <c r="AI286" s="7"/>
      <c r="AJ286" s="7"/>
      <c r="AK286" s="7"/>
      <c r="AL286" s="7"/>
      <c r="AM286" s="7"/>
      <c r="AN286" s="7"/>
      <c r="AO286" s="7"/>
      <c r="AP286" s="66"/>
      <c r="AQ286" s="66"/>
      <c r="AR286" s="66"/>
      <c r="AS286" s="66"/>
      <c r="AT286" s="66"/>
      <c r="AU286" s="66"/>
      <c r="AV286" s="66"/>
      <c r="AW286" s="7"/>
      <c r="AX286" s="7"/>
      <c r="AY286" s="7"/>
      <c r="AZ286" s="7"/>
      <c r="BA286" s="7"/>
      <c r="BB286" s="7"/>
      <c r="BC286" s="7"/>
      <c r="BD286" s="7"/>
    </row>
    <row r="287" spans="4:56" s="18" customFormat="1" x14ac:dyDescent="0.25">
      <c r="D287" s="19"/>
      <c r="E287" s="19"/>
      <c r="H287" s="8"/>
      <c r="I287" s="7"/>
      <c r="J287" s="7"/>
      <c r="K287" s="7"/>
      <c r="L287" s="7"/>
      <c r="M287" s="7"/>
      <c r="N287" s="7"/>
      <c r="O287" s="7"/>
      <c r="P287" s="7"/>
      <c r="Q287" s="7"/>
      <c r="R287" s="7"/>
      <c r="S287" s="7"/>
      <c r="T287" s="7"/>
      <c r="U287" s="7"/>
      <c r="V287" s="7"/>
      <c r="W287" s="7"/>
      <c r="X287" s="7"/>
      <c r="Y287" s="7"/>
      <c r="Z287" s="7"/>
      <c r="AA287" s="66"/>
      <c r="AB287" s="66"/>
      <c r="AC287" s="66"/>
      <c r="AD287" s="66"/>
      <c r="AE287" s="66"/>
      <c r="AF287" s="66"/>
      <c r="AG287" s="7"/>
      <c r="AH287" s="7"/>
      <c r="AI287" s="7"/>
      <c r="AJ287" s="7"/>
      <c r="AK287" s="7"/>
      <c r="AL287" s="7"/>
      <c r="AM287" s="7"/>
      <c r="AN287" s="7"/>
      <c r="AO287" s="7"/>
      <c r="AP287" s="66"/>
      <c r="AQ287" s="66"/>
      <c r="AR287" s="66"/>
      <c r="AS287" s="66"/>
      <c r="AT287" s="66"/>
      <c r="AU287" s="66"/>
      <c r="AV287" s="66"/>
      <c r="AW287" s="7"/>
      <c r="AX287" s="7"/>
      <c r="AY287" s="7"/>
      <c r="AZ287" s="7"/>
      <c r="BA287" s="7"/>
      <c r="BB287" s="7"/>
      <c r="BC287" s="7"/>
      <c r="BD287" s="7"/>
    </row>
    <row r="288" spans="4:56" s="18" customFormat="1" x14ac:dyDescent="0.25">
      <c r="D288" s="19"/>
      <c r="E288" s="19"/>
      <c r="H288" s="8"/>
      <c r="I288" s="7"/>
      <c r="J288" s="7"/>
      <c r="K288" s="7"/>
      <c r="L288" s="7"/>
      <c r="M288" s="7"/>
      <c r="N288" s="7"/>
      <c r="O288" s="7"/>
      <c r="P288" s="7"/>
      <c r="Q288" s="7"/>
      <c r="R288" s="7"/>
      <c r="S288" s="7"/>
      <c r="T288" s="7"/>
      <c r="U288" s="7"/>
      <c r="V288" s="7"/>
      <c r="W288" s="7"/>
      <c r="X288" s="7"/>
      <c r="Y288" s="7"/>
      <c r="Z288" s="7"/>
      <c r="AA288" s="66"/>
      <c r="AB288" s="66"/>
      <c r="AC288" s="66"/>
      <c r="AD288" s="66"/>
      <c r="AE288" s="66"/>
      <c r="AF288" s="66"/>
      <c r="AG288" s="7"/>
      <c r="AH288" s="7"/>
      <c r="AI288" s="7"/>
      <c r="AJ288" s="7"/>
      <c r="AK288" s="7"/>
      <c r="AL288" s="7"/>
      <c r="AM288" s="7"/>
      <c r="AN288" s="7"/>
      <c r="AO288" s="7"/>
      <c r="AP288" s="66"/>
      <c r="AQ288" s="66"/>
      <c r="AR288" s="66"/>
      <c r="AS288" s="66"/>
      <c r="AT288" s="66"/>
      <c r="AU288" s="66"/>
      <c r="AV288" s="66"/>
      <c r="AW288" s="7"/>
      <c r="AX288" s="7"/>
      <c r="AY288" s="7"/>
      <c r="AZ288" s="7"/>
      <c r="BA288" s="7"/>
      <c r="BB288" s="7"/>
      <c r="BC288" s="7"/>
      <c r="BD288" s="7"/>
    </row>
    <row r="289" spans="4:56" s="18" customFormat="1" x14ac:dyDescent="0.25">
      <c r="D289" s="19"/>
      <c r="E289" s="19"/>
      <c r="H289" s="8"/>
      <c r="I289" s="7"/>
      <c r="J289" s="7"/>
      <c r="K289" s="7"/>
      <c r="L289" s="7"/>
      <c r="M289" s="7"/>
      <c r="N289" s="7"/>
      <c r="O289" s="7"/>
      <c r="P289" s="7"/>
      <c r="Q289" s="7"/>
      <c r="R289" s="7"/>
      <c r="S289" s="7"/>
      <c r="T289" s="7"/>
      <c r="U289" s="7"/>
      <c r="V289" s="7"/>
      <c r="W289" s="7"/>
      <c r="X289" s="7"/>
      <c r="Y289" s="7"/>
      <c r="Z289" s="7"/>
      <c r="AA289" s="66"/>
      <c r="AB289" s="66"/>
      <c r="AC289" s="66"/>
      <c r="AD289" s="66"/>
      <c r="AE289" s="66"/>
      <c r="AF289" s="66"/>
      <c r="AG289" s="7"/>
      <c r="AH289" s="7"/>
      <c r="AI289" s="7"/>
      <c r="AJ289" s="7"/>
      <c r="AK289" s="7"/>
      <c r="AL289" s="7"/>
      <c r="AM289" s="7"/>
      <c r="AN289" s="7"/>
      <c r="AO289" s="7"/>
      <c r="AP289" s="66"/>
      <c r="AQ289" s="66"/>
      <c r="AR289" s="66"/>
      <c r="AS289" s="66"/>
      <c r="AT289" s="66"/>
      <c r="AU289" s="66"/>
      <c r="AV289" s="66"/>
      <c r="AW289" s="7"/>
      <c r="AX289" s="7"/>
      <c r="AY289" s="7"/>
      <c r="AZ289" s="7"/>
      <c r="BA289" s="7"/>
      <c r="BB289" s="7"/>
      <c r="BC289" s="7"/>
      <c r="BD289" s="7"/>
    </row>
    <row r="290" spans="4:56" s="18" customFormat="1" x14ac:dyDescent="0.25">
      <c r="D290" s="19"/>
      <c r="E290" s="19"/>
      <c r="H290" s="8"/>
      <c r="I290" s="7"/>
      <c r="J290" s="7"/>
      <c r="K290" s="7"/>
      <c r="L290" s="7"/>
      <c r="M290" s="7"/>
      <c r="N290" s="7"/>
      <c r="O290" s="7"/>
      <c r="P290" s="7"/>
      <c r="Q290" s="7"/>
      <c r="R290" s="7"/>
      <c r="S290" s="7"/>
      <c r="T290" s="7"/>
      <c r="U290" s="7"/>
      <c r="V290" s="7"/>
      <c r="W290" s="7"/>
      <c r="X290" s="7"/>
      <c r="Y290" s="7"/>
      <c r="Z290" s="7"/>
      <c r="AA290" s="66"/>
      <c r="AB290" s="66"/>
      <c r="AC290" s="66"/>
      <c r="AD290" s="66"/>
      <c r="AE290" s="66"/>
      <c r="AF290" s="66"/>
      <c r="AG290" s="7"/>
      <c r="AH290" s="7"/>
      <c r="AI290" s="7"/>
      <c r="AJ290" s="7"/>
      <c r="AK290" s="7"/>
      <c r="AL290" s="7"/>
      <c r="AM290" s="7"/>
      <c r="AN290" s="7"/>
      <c r="AO290" s="7"/>
      <c r="AP290" s="66"/>
      <c r="AQ290" s="66"/>
      <c r="AR290" s="66"/>
      <c r="AS290" s="66"/>
      <c r="AT290" s="66"/>
      <c r="AU290" s="66"/>
      <c r="AV290" s="66"/>
      <c r="AW290" s="7"/>
      <c r="AX290" s="7"/>
      <c r="AY290" s="7"/>
      <c r="AZ290" s="7"/>
      <c r="BA290" s="7"/>
      <c r="BB290" s="7"/>
      <c r="BC290" s="7"/>
      <c r="BD290" s="7"/>
    </row>
    <row r="291" spans="4:56" s="18" customFormat="1" x14ac:dyDescent="0.25">
      <c r="H291" s="8"/>
      <c r="I291" s="7"/>
      <c r="J291" s="7"/>
      <c r="K291" s="7"/>
      <c r="L291" s="7"/>
      <c r="M291" s="7"/>
      <c r="N291" s="7"/>
      <c r="O291" s="7"/>
      <c r="P291" s="7"/>
      <c r="Q291" s="7"/>
      <c r="R291" s="7"/>
      <c r="S291" s="7"/>
      <c r="T291" s="7"/>
      <c r="U291" s="7"/>
      <c r="V291" s="7"/>
      <c r="W291" s="7"/>
      <c r="X291" s="7"/>
      <c r="Y291" s="7"/>
      <c r="Z291" s="7"/>
      <c r="AA291" s="66"/>
      <c r="AB291" s="66"/>
      <c r="AC291" s="66"/>
      <c r="AD291" s="66"/>
      <c r="AE291" s="66"/>
      <c r="AF291" s="66"/>
      <c r="AG291" s="7"/>
      <c r="AH291" s="7"/>
      <c r="AI291" s="7"/>
      <c r="AJ291" s="7"/>
      <c r="AK291" s="7"/>
      <c r="AL291" s="7"/>
      <c r="AM291" s="7"/>
      <c r="AN291" s="7"/>
      <c r="AO291" s="7"/>
      <c r="AP291" s="66"/>
      <c r="AQ291" s="66"/>
      <c r="AR291" s="66"/>
      <c r="AS291" s="66"/>
      <c r="AT291" s="66"/>
      <c r="AU291" s="66"/>
      <c r="AV291" s="66"/>
      <c r="AW291" s="7"/>
      <c r="AX291" s="7"/>
      <c r="AY291" s="7"/>
      <c r="AZ291" s="7"/>
      <c r="BA291" s="7"/>
      <c r="BB291" s="7"/>
      <c r="BC291" s="7"/>
      <c r="BD291" s="7"/>
    </row>
    <row r="292" spans="4:56" s="18" customFormat="1" x14ac:dyDescent="0.25">
      <c r="H292" s="8"/>
      <c r="I292" s="7"/>
      <c r="J292" s="7"/>
      <c r="K292" s="7"/>
      <c r="L292" s="7"/>
      <c r="M292" s="7"/>
      <c r="N292" s="7"/>
      <c r="O292" s="7"/>
      <c r="P292" s="7"/>
      <c r="Q292" s="7"/>
      <c r="R292" s="7"/>
      <c r="S292" s="7"/>
      <c r="T292" s="7"/>
      <c r="U292" s="7"/>
      <c r="V292" s="7"/>
      <c r="W292" s="7"/>
      <c r="X292" s="7"/>
      <c r="Y292" s="7"/>
      <c r="Z292" s="7"/>
      <c r="AA292" s="66"/>
      <c r="AB292" s="66"/>
      <c r="AC292" s="66"/>
      <c r="AD292" s="66"/>
      <c r="AE292" s="66"/>
      <c r="AF292" s="66"/>
      <c r="AG292" s="7"/>
      <c r="AH292" s="7"/>
      <c r="AI292" s="7"/>
      <c r="AJ292" s="7"/>
      <c r="AK292" s="7"/>
      <c r="AL292" s="7"/>
      <c r="AM292" s="7"/>
      <c r="AN292" s="7"/>
      <c r="AO292" s="7"/>
      <c r="AP292" s="66"/>
      <c r="AQ292" s="66"/>
      <c r="AR292" s="66"/>
      <c r="AS292" s="66"/>
      <c r="AT292" s="66"/>
      <c r="AU292" s="66"/>
      <c r="AV292" s="66"/>
      <c r="AW292" s="7"/>
      <c r="AX292" s="7"/>
      <c r="AY292" s="7"/>
      <c r="AZ292" s="7"/>
      <c r="BA292" s="7"/>
      <c r="BB292" s="7"/>
      <c r="BC292" s="7"/>
      <c r="BD292" s="7"/>
    </row>
    <row r="293" spans="4:56" s="18" customFormat="1" x14ac:dyDescent="0.25">
      <c r="H293" s="8"/>
      <c r="I293" s="7"/>
      <c r="J293" s="7"/>
      <c r="K293" s="7"/>
      <c r="L293" s="7"/>
      <c r="M293" s="7"/>
      <c r="N293" s="7"/>
      <c r="O293" s="7"/>
      <c r="P293" s="7"/>
      <c r="Q293" s="7"/>
      <c r="R293" s="7"/>
      <c r="S293" s="7"/>
      <c r="T293" s="7"/>
      <c r="U293" s="7"/>
      <c r="V293" s="7"/>
      <c r="W293" s="7"/>
      <c r="X293" s="7"/>
      <c r="Y293" s="7"/>
      <c r="Z293" s="7"/>
      <c r="AA293" s="66"/>
      <c r="AB293" s="66"/>
      <c r="AC293" s="66"/>
      <c r="AD293" s="66"/>
      <c r="AE293" s="66"/>
      <c r="AF293" s="66"/>
      <c r="AG293" s="7"/>
      <c r="AH293" s="7"/>
      <c r="AI293" s="7"/>
      <c r="AJ293" s="7"/>
      <c r="AK293" s="7"/>
      <c r="AL293" s="7"/>
      <c r="AM293" s="7"/>
      <c r="AN293" s="7"/>
      <c r="AO293" s="7"/>
      <c r="AP293" s="66"/>
      <c r="AQ293" s="66"/>
      <c r="AR293" s="66"/>
      <c r="AS293" s="66"/>
      <c r="AT293" s="66"/>
      <c r="AU293" s="66"/>
      <c r="AV293" s="66"/>
      <c r="AW293" s="7"/>
      <c r="AX293" s="7"/>
      <c r="AY293" s="7"/>
      <c r="AZ293" s="7"/>
      <c r="BA293" s="7"/>
      <c r="BB293" s="7"/>
      <c r="BC293" s="7"/>
      <c r="BD293" s="7"/>
    </row>
    <row r="294" spans="4:56" s="18" customFormat="1" x14ac:dyDescent="0.25">
      <c r="H294" s="8"/>
      <c r="I294" s="7"/>
      <c r="J294" s="7"/>
      <c r="K294" s="7"/>
      <c r="L294" s="7"/>
      <c r="M294" s="7"/>
      <c r="N294" s="7"/>
      <c r="O294" s="7"/>
      <c r="P294" s="7"/>
      <c r="Q294" s="7"/>
      <c r="R294" s="7"/>
      <c r="S294" s="7"/>
      <c r="T294" s="7"/>
      <c r="U294" s="7"/>
      <c r="V294" s="7"/>
      <c r="W294" s="7"/>
      <c r="X294" s="7"/>
      <c r="Y294" s="7"/>
      <c r="Z294" s="7"/>
      <c r="AA294" s="66"/>
      <c r="AB294" s="66"/>
      <c r="AC294" s="66"/>
      <c r="AD294" s="66"/>
      <c r="AE294" s="66"/>
      <c r="AF294" s="66"/>
      <c r="AG294" s="7"/>
      <c r="AH294" s="7"/>
      <c r="AI294" s="7"/>
      <c r="AJ294" s="7"/>
      <c r="AK294" s="7"/>
      <c r="AL294" s="7"/>
      <c r="AM294" s="7"/>
      <c r="AN294" s="7"/>
      <c r="AO294" s="7"/>
      <c r="AP294" s="66"/>
      <c r="AQ294" s="66"/>
      <c r="AR294" s="66"/>
      <c r="AS294" s="66"/>
      <c r="AT294" s="66"/>
      <c r="AU294" s="66"/>
      <c r="AV294" s="66"/>
      <c r="AW294" s="7"/>
      <c r="AX294" s="7"/>
      <c r="AY294" s="7"/>
      <c r="AZ294" s="7"/>
      <c r="BA294" s="7"/>
      <c r="BB294" s="7"/>
      <c r="BC294" s="7"/>
      <c r="BD294" s="7"/>
    </row>
    <row r="295" spans="4:56" s="18" customFormat="1" x14ac:dyDescent="0.25">
      <c r="H295" s="8"/>
      <c r="I295" s="7"/>
      <c r="J295" s="7"/>
      <c r="K295" s="7"/>
      <c r="L295" s="7"/>
      <c r="M295" s="7"/>
      <c r="N295" s="7"/>
      <c r="O295" s="7"/>
      <c r="P295" s="7"/>
      <c r="Q295" s="7"/>
      <c r="R295" s="7"/>
      <c r="S295" s="7"/>
      <c r="T295" s="7"/>
      <c r="U295" s="7"/>
      <c r="V295" s="7"/>
      <c r="W295" s="7"/>
      <c r="X295" s="7"/>
      <c r="Y295" s="7"/>
      <c r="Z295" s="7"/>
      <c r="AA295" s="66"/>
      <c r="AB295" s="66"/>
      <c r="AC295" s="66"/>
      <c r="AD295" s="66"/>
      <c r="AE295" s="66"/>
      <c r="AF295" s="66"/>
      <c r="AG295" s="7"/>
      <c r="AH295" s="7"/>
      <c r="AI295" s="7"/>
      <c r="AJ295" s="7"/>
      <c r="AK295" s="7"/>
      <c r="AL295" s="7"/>
      <c r="AM295" s="7"/>
      <c r="AN295" s="7"/>
      <c r="AO295" s="7"/>
      <c r="AP295" s="66"/>
      <c r="AQ295" s="66"/>
      <c r="AR295" s="66"/>
      <c r="AS295" s="66"/>
      <c r="AT295" s="66"/>
      <c r="AU295" s="66"/>
      <c r="AV295" s="66"/>
      <c r="AW295" s="7"/>
      <c r="AX295" s="7"/>
      <c r="AY295" s="7"/>
      <c r="AZ295" s="7"/>
      <c r="BA295" s="7"/>
      <c r="BB295" s="7"/>
      <c r="BC295" s="7"/>
      <c r="BD295" s="7"/>
    </row>
    <row r="296" spans="4:56" s="18" customFormat="1" x14ac:dyDescent="0.25">
      <c r="H296" s="8"/>
      <c r="I296" s="7"/>
      <c r="J296" s="7"/>
      <c r="K296" s="7"/>
      <c r="L296" s="7"/>
      <c r="M296" s="7"/>
      <c r="N296" s="7"/>
      <c r="O296" s="7"/>
      <c r="P296" s="7"/>
      <c r="Q296" s="7"/>
      <c r="R296" s="7"/>
      <c r="S296" s="7"/>
      <c r="T296" s="7"/>
      <c r="U296" s="7"/>
      <c r="V296" s="7"/>
      <c r="W296" s="7"/>
      <c r="X296" s="7"/>
      <c r="Y296" s="7"/>
      <c r="Z296" s="7"/>
      <c r="AA296" s="66"/>
      <c r="AB296" s="66"/>
      <c r="AC296" s="66"/>
      <c r="AD296" s="66"/>
      <c r="AE296" s="66"/>
      <c r="AF296" s="66"/>
      <c r="AG296" s="7"/>
      <c r="AH296" s="7"/>
      <c r="AI296" s="7"/>
      <c r="AJ296" s="7"/>
      <c r="AK296" s="7"/>
      <c r="AL296" s="7"/>
      <c r="AM296" s="7"/>
      <c r="AN296" s="7"/>
      <c r="AO296" s="7"/>
      <c r="AP296" s="66"/>
      <c r="AQ296" s="66"/>
      <c r="AR296" s="66"/>
      <c r="AS296" s="66"/>
      <c r="AT296" s="66"/>
      <c r="AU296" s="66"/>
      <c r="AV296" s="66"/>
      <c r="AW296" s="7"/>
      <c r="AX296" s="7"/>
      <c r="AY296" s="7"/>
      <c r="AZ296" s="7"/>
      <c r="BA296" s="7"/>
      <c r="BB296" s="7"/>
      <c r="BC296" s="7"/>
      <c r="BD296" s="7"/>
    </row>
    <row r="297" spans="4:56" s="18" customFormat="1" x14ac:dyDescent="0.25">
      <c r="H297" s="8"/>
      <c r="I297" s="7"/>
      <c r="J297" s="7"/>
      <c r="K297" s="7"/>
      <c r="L297" s="7"/>
      <c r="M297" s="7"/>
      <c r="N297" s="7"/>
      <c r="O297" s="7"/>
      <c r="P297" s="7"/>
      <c r="Q297" s="7"/>
      <c r="R297" s="7"/>
      <c r="S297" s="7"/>
      <c r="T297" s="7"/>
      <c r="U297" s="7"/>
      <c r="V297" s="7"/>
      <c r="W297" s="7"/>
      <c r="X297" s="7"/>
      <c r="Y297" s="7"/>
      <c r="Z297" s="7"/>
      <c r="AA297" s="66"/>
      <c r="AB297" s="66"/>
      <c r="AC297" s="66"/>
      <c r="AD297" s="66"/>
      <c r="AE297" s="66"/>
      <c r="AF297" s="66"/>
      <c r="AG297" s="7"/>
      <c r="AH297" s="7"/>
      <c r="AI297" s="7"/>
      <c r="AJ297" s="7"/>
      <c r="AK297" s="7"/>
      <c r="AL297" s="7"/>
      <c r="AM297" s="7"/>
      <c r="AN297" s="7"/>
      <c r="AO297" s="7"/>
      <c r="AP297" s="66"/>
      <c r="AQ297" s="66"/>
      <c r="AR297" s="66"/>
      <c r="AS297" s="66"/>
      <c r="AT297" s="66"/>
      <c r="AU297" s="66"/>
      <c r="AV297" s="66"/>
      <c r="AW297" s="7"/>
      <c r="AX297" s="7"/>
      <c r="AY297" s="7"/>
      <c r="AZ297" s="7"/>
      <c r="BA297" s="7"/>
      <c r="BB297" s="7"/>
      <c r="BC297" s="7"/>
      <c r="BD297" s="7"/>
    </row>
    <row r="298" spans="4:56" s="18" customFormat="1" x14ac:dyDescent="0.25">
      <c r="H298" s="8"/>
      <c r="I298" s="7"/>
      <c r="J298" s="7"/>
      <c r="K298" s="7"/>
      <c r="L298" s="7"/>
      <c r="M298" s="7"/>
      <c r="N298" s="7"/>
      <c r="O298" s="7"/>
      <c r="P298" s="7"/>
      <c r="Q298" s="7"/>
      <c r="R298" s="7"/>
      <c r="S298" s="7"/>
      <c r="T298" s="7"/>
      <c r="U298" s="7"/>
      <c r="V298" s="7"/>
      <c r="W298" s="7"/>
      <c r="X298" s="7"/>
      <c r="Y298" s="7"/>
      <c r="Z298" s="7"/>
      <c r="AA298" s="66"/>
      <c r="AB298" s="66"/>
      <c r="AC298" s="66"/>
      <c r="AD298" s="66"/>
      <c r="AE298" s="66"/>
      <c r="AF298" s="66"/>
      <c r="AG298" s="7"/>
      <c r="AH298" s="7"/>
      <c r="AI298" s="7"/>
      <c r="AJ298" s="7"/>
      <c r="AK298" s="7"/>
      <c r="AL298" s="7"/>
      <c r="AM298" s="7"/>
      <c r="AN298" s="7"/>
      <c r="AO298" s="7"/>
      <c r="AP298" s="66"/>
      <c r="AQ298" s="66"/>
      <c r="AR298" s="66"/>
      <c r="AS298" s="66"/>
      <c r="AT298" s="66"/>
      <c r="AU298" s="66"/>
      <c r="AV298" s="66"/>
      <c r="AW298" s="7"/>
      <c r="AX298" s="7"/>
      <c r="AY298" s="7"/>
      <c r="AZ298" s="7"/>
      <c r="BA298" s="7"/>
      <c r="BB298" s="7"/>
      <c r="BC298" s="7"/>
      <c r="BD298" s="7"/>
    </row>
    <row r="299" spans="4:56" s="18" customFormat="1" x14ac:dyDescent="0.25">
      <c r="H299" s="8"/>
      <c r="I299" s="7"/>
      <c r="J299" s="7"/>
      <c r="K299" s="7"/>
      <c r="L299" s="7"/>
      <c r="M299" s="7"/>
      <c r="N299" s="7"/>
      <c r="O299" s="7"/>
      <c r="P299" s="7"/>
      <c r="Q299" s="7"/>
      <c r="R299" s="7"/>
      <c r="S299" s="7"/>
      <c r="T299" s="7"/>
      <c r="U299" s="7"/>
      <c r="V299" s="7"/>
      <c r="W299" s="7"/>
      <c r="X299" s="7"/>
      <c r="Y299" s="7"/>
      <c r="Z299" s="7"/>
      <c r="AA299" s="66"/>
      <c r="AB299" s="66"/>
      <c r="AC299" s="66"/>
      <c r="AD299" s="66"/>
      <c r="AE299" s="66"/>
      <c r="AF299" s="66"/>
      <c r="AG299" s="7"/>
      <c r="AH299" s="7"/>
      <c r="AI299" s="7"/>
      <c r="AJ299" s="7"/>
      <c r="AK299" s="7"/>
      <c r="AL299" s="7"/>
      <c r="AM299" s="7"/>
      <c r="AN299" s="7"/>
      <c r="AO299" s="7"/>
      <c r="AP299" s="66"/>
      <c r="AQ299" s="66"/>
      <c r="AR299" s="66"/>
      <c r="AS299" s="66"/>
      <c r="AT299" s="66"/>
      <c r="AU299" s="66"/>
      <c r="AV299" s="66"/>
      <c r="AW299" s="7"/>
      <c r="AX299" s="7"/>
      <c r="AY299" s="7"/>
      <c r="AZ299" s="7"/>
      <c r="BA299" s="7"/>
      <c r="BB299" s="7"/>
      <c r="BC299" s="7"/>
      <c r="BD299" s="7"/>
    </row>
    <row r="300" spans="4:56" s="18" customFormat="1" x14ac:dyDescent="0.25">
      <c r="H300" s="8"/>
      <c r="I300" s="7"/>
      <c r="J300" s="7"/>
      <c r="K300" s="7"/>
      <c r="L300" s="7"/>
      <c r="M300" s="7"/>
      <c r="N300" s="7"/>
      <c r="O300" s="7"/>
      <c r="P300" s="7"/>
      <c r="Q300" s="7"/>
      <c r="R300" s="7"/>
      <c r="S300" s="7"/>
      <c r="T300" s="7"/>
      <c r="U300" s="7"/>
      <c r="V300" s="7"/>
      <c r="W300" s="7"/>
      <c r="X300" s="7"/>
      <c r="Y300" s="7"/>
      <c r="Z300" s="7"/>
      <c r="AA300" s="66"/>
      <c r="AB300" s="66"/>
      <c r="AC300" s="66"/>
      <c r="AD300" s="66"/>
      <c r="AE300" s="66"/>
      <c r="AF300" s="66"/>
      <c r="AG300" s="7"/>
      <c r="AH300" s="7"/>
      <c r="AI300" s="7"/>
      <c r="AJ300" s="7"/>
      <c r="AK300" s="7"/>
      <c r="AL300" s="7"/>
      <c r="AM300" s="7"/>
      <c r="AN300" s="7"/>
      <c r="AO300" s="7"/>
      <c r="AP300" s="66"/>
      <c r="AQ300" s="66"/>
      <c r="AR300" s="66"/>
      <c r="AS300" s="66"/>
      <c r="AT300" s="66"/>
      <c r="AU300" s="66"/>
      <c r="AV300" s="66"/>
      <c r="AW300" s="7"/>
      <c r="AX300" s="7"/>
      <c r="AY300" s="7"/>
      <c r="AZ300" s="7"/>
      <c r="BA300" s="7"/>
      <c r="BB300" s="7"/>
      <c r="BC300" s="7"/>
      <c r="BD300" s="7"/>
    </row>
    <row r="301" spans="4:56" s="18" customFormat="1" x14ac:dyDescent="0.25">
      <c r="H301" s="8"/>
      <c r="I301" s="7"/>
      <c r="J301" s="7"/>
      <c r="K301" s="7"/>
      <c r="L301" s="7"/>
      <c r="M301" s="7"/>
      <c r="N301" s="7"/>
      <c r="O301" s="7"/>
      <c r="P301" s="7"/>
      <c r="Q301" s="7"/>
      <c r="R301" s="7"/>
      <c r="S301" s="7"/>
      <c r="T301" s="7"/>
      <c r="U301" s="7"/>
      <c r="V301" s="7"/>
      <c r="W301" s="7"/>
      <c r="X301" s="7"/>
      <c r="Y301" s="7"/>
      <c r="Z301" s="7"/>
      <c r="AA301" s="66"/>
      <c r="AB301" s="66"/>
      <c r="AC301" s="66"/>
      <c r="AD301" s="66"/>
      <c r="AE301" s="66"/>
      <c r="AF301" s="66"/>
      <c r="AG301" s="7"/>
      <c r="AH301" s="7"/>
      <c r="AI301" s="7"/>
      <c r="AJ301" s="7"/>
      <c r="AK301" s="7"/>
      <c r="AL301" s="7"/>
      <c r="AM301" s="7"/>
      <c r="AN301" s="7"/>
      <c r="AO301" s="7"/>
      <c r="AP301" s="66"/>
      <c r="AQ301" s="66"/>
      <c r="AR301" s="66"/>
      <c r="AS301" s="66"/>
      <c r="AT301" s="66"/>
      <c r="AU301" s="66"/>
      <c r="AV301" s="66"/>
      <c r="AW301" s="7"/>
      <c r="AX301" s="7"/>
      <c r="AY301" s="7"/>
      <c r="AZ301" s="7"/>
      <c r="BA301" s="7"/>
      <c r="BB301" s="7"/>
      <c r="BC301" s="7"/>
      <c r="BD301" s="7"/>
    </row>
    <row r="302" spans="4:56" s="18" customFormat="1" x14ac:dyDescent="0.25">
      <c r="H302" s="8"/>
      <c r="I302" s="7"/>
      <c r="J302" s="7"/>
      <c r="K302" s="7"/>
      <c r="L302" s="7"/>
      <c r="M302" s="7"/>
      <c r="N302" s="7"/>
      <c r="O302" s="7"/>
      <c r="P302" s="7"/>
      <c r="Q302" s="7"/>
      <c r="R302" s="7"/>
      <c r="S302" s="7"/>
      <c r="T302" s="7"/>
      <c r="U302" s="7"/>
      <c r="V302" s="7"/>
      <c r="W302" s="7"/>
      <c r="X302" s="7"/>
      <c r="Y302" s="7"/>
      <c r="Z302" s="7"/>
      <c r="AA302" s="66"/>
      <c r="AB302" s="66"/>
      <c r="AC302" s="66"/>
      <c r="AD302" s="66"/>
      <c r="AE302" s="66"/>
      <c r="AF302" s="66"/>
      <c r="AG302" s="7"/>
      <c r="AH302" s="7"/>
      <c r="AI302" s="7"/>
      <c r="AJ302" s="7"/>
      <c r="AK302" s="7"/>
      <c r="AL302" s="7"/>
      <c r="AM302" s="7"/>
      <c r="AN302" s="7"/>
      <c r="AO302" s="7"/>
      <c r="AP302" s="66"/>
      <c r="AQ302" s="66"/>
      <c r="AR302" s="66"/>
      <c r="AS302" s="66"/>
      <c r="AT302" s="66"/>
      <c r="AU302" s="66"/>
      <c r="AV302" s="66"/>
      <c r="AW302" s="7"/>
      <c r="AX302" s="7"/>
      <c r="AY302" s="7"/>
      <c r="AZ302" s="7"/>
      <c r="BA302" s="7"/>
      <c r="BB302" s="7"/>
      <c r="BC302" s="7"/>
      <c r="BD302" s="7"/>
    </row>
    <row r="303" spans="4:56" s="18" customFormat="1" x14ac:dyDescent="0.25">
      <c r="H303" s="8"/>
      <c r="I303" s="7"/>
      <c r="J303" s="7"/>
      <c r="K303" s="7"/>
      <c r="L303" s="7"/>
      <c r="M303" s="7"/>
      <c r="N303" s="7"/>
      <c r="O303" s="7"/>
      <c r="P303" s="7"/>
      <c r="Q303" s="7"/>
      <c r="R303" s="7"/>
      <c r="S303" s="7"/>
      <c r="T303" s="7"/>
      <c r="U303" s="7"/>
      <c r="V303" s="7"/>
      <c r="W303" s="7"/>
      <c r="X303" s="7"/>
      <c r="Y303" s="7"/>
      <c r="Z303" s="7"/>
      <c r="AA303" s="66"/>
      <c r="AB303" s="66"/>
      <c r="AC303" s="66"/>
      <c r="AD303" s="66"/>
      <c r="AE303" s="66"/>
      <c r="AF303" s="66"/>
      <c r="AG303" s="7"/>
      <c r="AH303" s="7"/>
      <c r="AI303" s="7"/>
      <c r="AJ303" s="7"/>
      <c r="AK303" s="7"/>
      <c r="AL303" s="7"/>
      <c r="AM303" s="7"/>
      <c r="AN303" s="7"/>
      <c r="AO303" s="7"/>
      <c r="AP303" s="66"/>
      <c r="AQ303" s="66"/>
      <c r="AR303" s="66"/>
      <c r="AS303" s="66"/>
      <c r="AT303" s="66"/>
      <c r="AU303" s="66"/>
      <c r="AV303" s="66"/>
      <c r="AW303" s="7"/>
      <c r="AX303" s="7"/>
      <c r="AY303" s="7"/>
      <c r="AZ303" s="7"/>
      <c r="BA303" s="7"/>
      <c r="BB303" s="7"/>
      <c r="BC303" s="7"/>
      <c r="BD303" s="7"/>
    </row>
    <row r="304" spans="4:56" s="18" customFormat="1" x14ac:dyDescent="0.25">
      <c r="H304" s="8"/>
      <c r="I304" s="7"/>
      <c r="J304" s="7"/>
      <c r="K304" s="7"/>
      <c r="L304" s="7"/>
      <c r="M304" s="7"/>
      <c r="N304" s="7"/>
      <c r="O304" s="7"/>
      <c r="P304" s="7"/>
      <c r="Q304" s="7"/>
      <c r="R304" s="7"/>
      <c r="S304" s="7"/>
      <c r="T304" s="7"/>
      <c r="U304" s="7"/>
      <c r="V304" s="7"/>
      <c r="W304" s="7"/>
      <c r="X304" s="7"/>
      <c r="Y304" s="7"/>
      <c r="Z304" s="7"/>
      <c r="AA304" s="66"/>
      <c r="AB304" s="66"/>
      <c r="AC304" s="66"/>
      <c r="AD304" s="66"/>
      <c r="AE304" s="66"/>
      <c r="AF304" s="66"/>
      <c r="AG304" s="7"/>
      <c r="AH304" s="7"/>
      <c r="AI304" s="7"/>
      <c r="AJ304" s="7"/>
      <c r="AK304" s="7"/>
      <c r="AL304" s="7"/>
      <c r="AM304" s="7"/>
      <c r="AN304" s="7"/>
      <c r="AO304" s="7"/>
      <c r="AP304" s="66"/>
      <c r="AQ304" s="66"/>
      <c r="AR304" s="66"/>
      <c r="AS304" s="66"/>
      <c r="AT304" s="66"/>
      <c r="AU304" s="66"/>
      <c r="AV304" s="66"/>
      <c r="AW304" s="7"/>
      <c r="AX304" s="7"/>
      <c r="AY304" s="7"/>
      <c r="AZ304" s="7"/>
      <c r="BA304" s="7"/>
      <c r="BB304" s="7"/>
      <c r="BC304" s="7"/>
      <c r="BD304" s="7"/>
    </row>
    <row r="305" spans="8:56" s="18" customFormat="1" x14ac:dyDescent="0.25">
      <c r="H305" s="8"/>
      <c r="I305" s="7"/>
      <c r="J305" s="7"/>
      <c r="K305" s="7"/>
      <c r="L305" s="7"/>
      <c r="M305" s="7"/>
      <c r="N305" s="7"/>
      <c r="O305" s="7"/>
      <c r="P305" s="7"/>
      <c r="Q305" s="7"/>
      <c r="R305" s="7"/>
      <c r="S305" s="7"/>
      <c r="T305" s="7"/>
      <c r="U305" s="7"/>
      <c r="V305" s="7"/>
      <c r="W305" s="7"/>
      <c r="X305" s="7"/>
      <c r="Y305" s="7"/>
      <c r="Z305" s="7"/>
      <c r="AA305" s="66"/>
      <c r="AB305" s="66"/>
      <c r="AC305" s="66"/>
      <c r="AD305" s="66"/>
      <c r="AE305" s="66"/>
      <c r="AF305" s="66"/>
      <c r="AG305" s="7"/>
      <c r="AH305" s="7"/>
      <c r="AI305" s="7"/>
      <c r="AJ305" s="7"/>
      <c r="AK305" s="7"/>
      <c r="AL305" s="7"/>
      <c r="AM305" s="7"/>
      <c r="AN305" s="7"/>
      <c r="AO305" s="7"/>
      <c r="AP305" s="66"/>
      <c r="AQ305" s="66"/>
      <c r="AR305" s="66"/>
      <c r="AS305" s="66"/>
      <c r="AT305" s="66"/>
      <c r="AU305" s="66"/>
      <c r="AV305" s="66"/>
      <c r="AW305" s="7"/>
      <c r="AX305" s="7"/>
      <c r="AY305" s="7"/>
      <c r="AZ305" s="7"/>
      <c r="BA305" s="7"/>
      <c r="BB305" s="7"/>
      <c r="BC305" s="7"/>
      <c r="BD305" s="7"/>
    </row>
    <row r="306" spans="8:56" s="18" customFormat="1" x14ac:dyDescent="0.25">
      <c r="H306" s="8"/>
      <c r="I306" s="7"/>
      <c r="J306" s="7"/>
      <c r="K306" s="7"/>
      <c r="L306" s="7"/>
      <c r="M306" s="7"/>
      <c r="N306" s="7"/>
      <c r="O306" s="7"/>
      <c r="P306" s="7"/>
      <c r="Q306" s="7"/>
      <c r="R306" s="7"/>
      <c r="S306" s="7"/>
      <c r="T306" s="7"/>
      <c r="U306" s="7"/>
      <c r="V306" s="7"/>
      <c r="W306" s="7"/>
      <c r="X306" s="7"/>
      <c r="Y306" s="7"/>
      <c r="Z306" s="7"/>
      <c r="AA306" s="66"/>
      <c r="AB306" s="66"/>
      <c r="AC306" s="66"/>
      <c r="AD306" s="66"/>
      <c r="AE306" s="66"/>
      <c r="AF306" s="66"/>
      <c r="AG306" s="7"/>
      <c r="AH306" s="7"/>
      <c r="AI306" s="7"/>
      <c r="AJ306" s="7"/>
      <c r="AK306" s="7"/>
      <c r="AL306" s="7"/>
      <c r="AM306" s="7"/>
      <c r="AN306" s="7"/>
      <c r="AO306" s="7"/>
      <c r="AP306" s="66"/>
      <c r="AQ306" s="66"/>
      <c r="AR306" s="66"/>
      <c r="AS306" s="66"/>
      <c r="AT306" s="66"/>
      <c r="AU306" s="66"/>
      <c r="AV306" s="66"/>
      <c r="AW306" s="7"/>
      <c r="AX306" s="7"/>
      <c r="AY306" s="7"/>
      <c r="AZ306" s="7"/>
      <c r="BA306" s="7"/>
      <c r="BB306" s="7"/>
      <c r="BC306" s="7"/>
      <c r="BD306" s="7"/>
    </row>
    <row r="307" spans="8:56" s="18" customFormat="1" x14ac:dyDescent="0.25">
      <c r="H307" s="8"/>
      <c r="I307" s="7"/>
      <c r="J307" s="7"/>
      <c r="K307" s="7"/>
      <c r="L307" s="7"/>
      <c r="M307" s="7"/>
      <c r="N307" s="7"/>
      <c r="O307" s="7"/>
      <c r="P307" s="7"/>
      <c r="Q307" s="7"/>
      <c r="R307" s="7"/>
      <c r="S307" s="7"/>
      <c r="T307" s="7"/>
      <c r="U307" s="7"/>
      <c r="V307" s="7"/>
      <c r="W307" s="7"/>
      <c r="X307" s="7"/>
      <c r="Y307" s="7"/>
      <c r="Z307" s="7"/>
      <c r="AA307" s="66"/>
      <c r="AB307" s="66"/>
      <c r="AC307" s="66"/>
      <c r="AD307" s="66"/>
      <c r="AE307" s="66"/>
      <c r="AF307" s="66"/>
      <c r="AG307" s="7"/>
      <c r="AH307" s="7"/>
      <c r="AI307" s="7"/>
      <c r="AJ307" s="7"/>
      <c r="AK307" s="7"/>
      <c r="AL307" s="7"/>
      <c r="AM307" s="7"/>
      <c r="AN307" s="7"/>
      <c r="AO307" s="7"/>
      <c r="AP307" s="66"/>
      <c r="AQ307" s="66"/>
      <c r="AR307" s="66"/>
      <c r="AS307" s="66"/>
      <c r="AT307" s="66"/>
      <c r="AU307" s="66"/>
      <c r="AV307" s="66"/>
      <c r="AW307" s="7"/>
      <c r="AX307" s="7"/>
      <c r="AY307" s="7"/>
      <c r="AZ307" s="7"/>
      <c r="BA307" s="7"/>
      <c r="BB307" s="7"/>
      <c r="BC307" s="7"/>
      <c r="BD307" s="7"/>
    </row>
    <row r="308" spans="8:56" s="18" customFormat="1" x14ac:dyDescent="0.25">
      <c r="H308" s="8"/>
      <c r="I308" s="7"/>
      <c r="J308" s="7"/>
      <c r="K308" s="7"/>
      <c r="L308" s="7"/>
      <c r="M308" s="7"/>
      <c r="N308" s="7"/>
      <c r="O308" s="7"/>
      <c r="P308" s="7"/>
      <c r="Q308" s="7"/>
      <c r="R308" s="7"/>
      <c r="S308" s="7"/>
      <c r="T308" s="7"/>
      <c r="U308" s="7"/>
      <c r="V308" s="7"/>
      <c r="W308" s="7"/>
      <c r="X308" s="7"/>
      <c r="Y308" s="7"/>
      <c r="Z308" s="7"/>
      <c r="AA308" s="66"/>
      <c r="AB308" s="66"/>
      <c r="AC308" s="66"/>
      <c r="AD308" s="66"/>
      <c r="AE308" s="66"/>
      <c r="AF308" s="66"/>
      <c r="AG308" s="7"/>
      <c r="AH308" s="7"/>
      <c r="AI308" s="7"/>
      <c r="AJ308" s="7"/>
      <c r="AK308" s="7"/>
      <c r="AL308" s="7"/>
      <c r="AM308" s="7"/>
      <c r="AN308" s="7"/>
      <c r="AO308" s="7"/>
      <c r="AP308" s="66"/>
      <c r="AQ308" s="66"/>
      <c r="AR308" s="66"/>
      <c r="AS308" s="66"/>
      <c r="AT308" s="66"/>
      <c r="AU308" s="66"/>
      <c r="AV308" s="66"/>
      <c r="AW308" s="7"/>
      <c r="AX308" s="7"/>
      <c r="AY308" s="7"/>
      <c r="AZ308" s="7"/>
      <c r="BA308" s="7"/>
      <c r="BB308" s="7"/>
      <c r="BC308" s="7"/>
      <c r="BD308" s="7"/>
    </row>
    <row r="309" spans="8:56" s="18" customFormat="1" x14ac:dyDescent="0.25">
      <c r="H309" s="8"/>
      <c r="I309" s="7"/>
      <c r="J309" s="7"/>
      <c r="K309" s="7"/>
      <c r="L309" s="7"/>
      <c r="M309" s="7"/>
      <c r="N309" s="7"/>
      <c r="O309" s="7"/>
      <c r="P309" s="7"/>
      <c r="Q309" s="7"/>
      <c r="R309" s="7"/>
      <c r="S309" s="7"/>
      <c r="T309" s="7"/>
      <c r="U309" s="7"/>
      <c r="V309" s="7"/>
      <c r="W309" s="7"/>
      <c r="X309" s="7"/>
      <c r="Y309" s="7"/>
      <c r="Z309" s="7"/>
      <c r="AA309" s="66"/>
      <c r="AB309" s="66"/>
      <c r="AC309" s="66"/>
      <c r="AD309" s="66"/>
      <c r="AE309" s="66"/>
      <c r="AF309" s="66"/>
      <c r="AG309" s="7"/>
      <c r="AH309" s="7"/>
      <c r="AI309" s="7"/>
      <c r="AJ309" s="7"/>
      <c r="AK309" s="7"/>
      <c r="AL309" s="7"/>
      <c r="AM309" s="7"/>
      <c r="AN309" s="7"/>
      <c r="AO309" s="7"/>
      <c r="AP309" s="66"/>
      <c r="AQ309" s="66"/>
      <c r="AR309" s="66"/>
      <c r="AS309" s="66"/>
      <c r="AT309" s="66"/>
      <c r="AU309" s="66"/>
      <c r="AV309" s="66"/>
      <c r="AW309" s="7"/>
      <c r="AX309" s="7"/>
      <c r="AY309" s="7"/>
      <c r="AZ309" s="7"/>
      <c r="BA309" s="7"/>
      <c r="BB309" s="7"/>
      <c r="BC309" s="7"/>
      <c r="BD309" s="7"/>
    </row>
    <row r="310" spans="8:56" s="18" customFormat="1" x14ac:dyDescent="0.25">
      <c r="H310" s="8"/>
      <c r="I310" s="7"/>
      <c r="J310" s="7"/>
      <c r="K310" s="7"/>
      <c r="L310" s="7"/>
      <c r="M310" s="7"/>
      <c r="N310" s="7"/>
      <c r="O310" s="7"/>
      <c r="P310" s="7"/>
      <c r="Q310" s="7"/>
      <c r="R310" s="7"/>
      <c r="S310" s="7"/>
      <c r="T310" s="7"/>
      <c r="U310" s="7"/>
      <c r="V310" s="7"/>
      <c r="W310" s="7"/>
      <c r="X310" s="7"/>
      <c r="Y310" s="7"/>
      <c r="Z310" s="7"/>
      <c r="AA310" s="66"/>
      <c r="AB310" s="66"/>
      <c r="AC310" s="66"/>
      <c r="AD310" s="66"/>
      <c r="AE310" s="66"/>
      <c r="AF310" s="66"/>
      <c r="AG310" s="7"/>
      <c r="AH310" s="7"/>
      <c r="AI310" s="7"/>
      <c r="AJ310" s="7"/>
      <c r="AK310" s="7"/>
      <c r="AL310" s="7"/>
      <c r="AM310" s="7"/>
      <c r="AN310" s="7"/>
      <c r="AO310" s="7"/>
      <c r="AP310" s="66"/>
      <c r="AQ310" s="66"/>
      <c r="AR310" s="66"/>
      <c r="AS310" s="66"/>
      <c r="AT310" s="66"/>
      <c r="AU310" s="66"/>
      <c r="AV310" s="66"/>
      <c r="AW310" s="7"/>
      <c r="AX310" s="7"/>
      <c r="AY310" s="7"/>
      <c r="AZ310" s="7"/>
      <c r="BA310" s="7"/>
      <c r="BB310" s="7"/>
      <c r="BC310" s="7"/>
      <c r="BD310" s="7"/>
    </row>
    <row r="311" spans="8:56" s="18" customFormat="1" x14ac:dyDescent="0.25">
      <c r="H311" s="8"/>
      <c r="I311" s="7"/>
      <c r="J311" s="7"/>
      <c r="K311" s="7"/>
      <c r="L311" s="7"/>
      <c r="M311" s="7"/>
      <c r="N311" s="7"/>
      <c r="O311" s="7"/>
      <c r="P311" s="7"/>
      <c r="Q311" s="7"/>
      <c r="R311" s="7"/>
      <c r="S311" s="7"/>
      <c r="T311" s="7"/>
      <c r="U311" s="7"/>
      <c r="V311" s="7"/>
      <c r="W311" s="7"/>
      <c r="X311" s="7"/>
      <c r="Y311" s="7"/>
      <c r="Z311" s="7"/>
      <c r="AA311" s="66"/>
      <c r="AB311" s="66"/>
      <c r="AC311" s="66"/>
      <c r="AD311" s="66"/>
      <c r="AE311" s="66"/>
      <c r="AF311" s="66"/>
      <c r="AG311" s="7"/>
      <c r="AH311" s="7"/>
      <c r="AI311" s="7"/>
      <c r="AJ311" s="7"/>
      <c r="AK311" s="7"/>
      <c r="AL311" s="7"/>
      <c r="AM311" s="7"/>
      <c r="AN311" s="7"/>
      <c r="AO311" s="7"/>
      <c r="AP311" s="66"/>
      <c r="AQ311" s="66"/>
      <c r="AR311" s="66"/>
      <c r="AS311" s="66"/>
      <c r="AT311" s="66"/>
      <c r="AU311" s="66"/>
      <c r="AV311" s="66"/>
      <c r="AW311" s="7"/>
      <c r="AX311" s="7"/>
      <c r="AY311" s="7"/>
      <c r="AZ311" s="7"/>
      <c r="BA311" s="7"/>
      <c r="BB311" s="7"/>
      <c r="BC311" s="7"/>
      <c r="BD311" s="7"/>
    </row>
    <row r="312" spans="8:56" s="18" customFormat="1" x14ac:dyDescent="0.25">
      <c r="H312" s="8"/>
      <c r="I312" s="7"/>
      <c r="J312" s="7"/>
      <c r="K312" s="7"/>
      <c r="L312" s="7"/>
      <c r="M312" s="7"/>
      <c r="N312" s="7"/>
      <c r="O312" s="7"/>
      <c r="P312" s="7"/>
      <c r="Q312" s="7"/>
      <c r="R312" s="7"/>
      <c r="S312" s="7"/>
      <c r="T312" s="7"/>
      <c r="U312" s="7"/>
      <c r="V312" s="7"/>
      <c r="W312" s="7"/>
      <c r="X312" s="7"/>
      <c r="Y312" s="7"/>
      <c r="Z312" s="7"/>
      <c r="AA312" s="66"/>
      <c r="AB312" s="66"/>
      <c r="AC312" s="66"/>
      <c r="AD312" s="66"/>
      <c r="AE312" s="66"/>
      <c r="AF312" s="66"/>
      <c r="AG312" s="7"/>
      <c r="AH312" s="7"/>
      <c r="AI312" s="7"/>
      <c r="AJ312" s="7"/>
      <c r="AK312" s="7"/>
      <c r="AL312" s="7"/>
      <c r="AM312" s="7"/>
      <c r="AN312" s="7"/>
      <c r="AO312" s="7"/>
      <c r="AP312" s="66"/>
      <c r="AQ312" s="66"/>
      <c r="AR312" s="66"/>
      <c r="AS312" s="66"/>
      <c r="AT312" s="66"/>
      <c r="AU312" s="66"/>
      <c r="AV312" s="66"/>
      <c r="AW312" s="7"/>
      <c r="AX312" s="7"/>
      <c r="AY312" s="7"/>
      <c r="AZ312" s="7"/>
      <c r="BA312" s="7"/>
      <c r="BB312" s="7"/>
      <c r="BC312" s="7"/>
      <c r="BD312" s="7"/>
    </row>
    <row r="313" spans="8:56" s="18" customFormat="1" x14ac:dyDescent="0.25">
      <c r="H313" s="8"/>
      <c r="I313" s="7"/>
      <c r="J313" s="7"/>
      <c r="K313" s="7"/>
      <c r="L313" s="7"/>
      <c r="M313" s="7"/>
      <c r="N313" s="7"/>
      <c r="O313" s="7"/>
      <c r="P313" s="7"/>
      <c r="Q313" s="7"/>
      <c r="R313" s="7"/>
      <c r="S313" s="7"/>
      <c r="T313" s="7"/>
      <c r="U313" s="7"/>
      <c r="V313" s="7"/>
      <c r="W313" s="7"/>
      <c r="X313" s="7"/>
      <c r="Y313" s="7"/>
      <c r="Z313" s="7"/>
      <c r="AA313" s="66"/>
      <c r="AB313" s="66"/>
      <c r="AC313" s="66"/>
      <c r="AD313" s="66"/>
      <c r="AE313" s="66"/>
      <c r="AF313" s="66"/>
      <c r="AG313" s="7"/>
      <c r="AH313" s="7"/>
      <c r="AI313" s="7"/>
      <c r="AJ313" s="7"/>
      <c r="AK313" s="7"/>
      <c r="AL313" s="7"/>
      <c r="AM313" s="7"/>
      <c r="AN313" s="7"/>
      <c r="AO313" s="7"/>
      <c r="AP313" s="66"/>
      <c r="AQ313" s="66"/>
      <c r="AR313" s="66"/>
      <c r="AS313" s="66"/>
      <c r="AT313" s="66"/>
      <c r="AU313" s="66"/>
      <c r="AV313" s="66"/>
      <c r="AW313" s="7"/>
      <c r="AX313" s="7"/>
      <c r="AY313" s="7"/>
      <c r="AZ313" s="7"/>
      <c r="BA313" s="7"/>
      <c r="BB313" s="7"/>
      <c r="BC313" s="7"/>
      <c r="BD313" s="7"/>
    </row>
    <row r="314" spans="8:56" s="18" customFormat="1" x14ac:dyDescent="0.25">
      <c r="H314" s="8"/>
      <c r="I314" s="7"/>
      <c r="J314" s="7"/>
      <c r="K314" s="7"/>
      <c r="L314" s="7"/>
      <c r="M314" s="7"/>
      <c r="N314" s="7"/>
      <c r="O314" s="7"/>
      <c r="P314" s="7"/>
      <c r="Q314" s="7"/>
      <c r="R314" s="7"/>
      <c r="S314" s="7"/>
      <c r="T314" s="7"/>
      <c r="U314" s="7"/>
      <c r="V314" s="7"/>
      <c r="W314" s="7"/>
      <c r="X314" s="7"/>
      <c r="Y314" s="7"/>
      <c r="Z314" s="7"/>
      <c r="AA314" s="66"/>
      <c r="AB314" s="66"/>
      <c r="AC314" s="66"/>
      <c r="AD314" s="66"/>
      <c r="AE314" s="66"/>
      <c r="AF314" s="66"/>
      <c r="AG314" s="7"/>
      <c r="AH314" s="7"/>
      <c r="AI314" s="7"/>
      <c r="AJ314" s="7"/>
      <c r="AK314" s="7"/>
      <c r="AL314" s="7"/>
      <c r="AM314" s="7"/>
      <c r="AN314" s="7"/>
      <c r="AO314" s="7"/>
      <c r="AP314" s="66"/>
      <c r="AQ314" s="66"/>
      <c r="AR314" s="66"/>
      <c r="AS314" s="66"/>
      <c r="AT314" s="66"/>
      <c r="AU314" s="66"/>
      <c r="AV314" s="66"/>
      <c r="AW314" s="7"/>
      <c r="AX314" s="7"/>
      <c r="AY314" s="7"/>
      <c r="AZ314" s="7"/>
      <c r="BA314" s="7"/>
      <c r="BB314" s="7"/>
      <c r="BC314" s="7"/>
      <c r="BD314" s="7"/>
    </row>
    <row r="315" spans="8:56" s="18" customFormat="1" x14ac:dyDescent="0.25">
      <c r="H315" s="8"/>
      <c r="I315" s="7"/>
      <c r="J315" s="7"/>
      <c r="K315" s="7"/>
      <c r="L315" s="7"/>
      <c r="M315" s="7"/>
      <c r="N315" s="7"/>
      <c r="O315" s="7"/>
      <c r="P315" s="7"/>
      <c r="Q315" s="7"/>
      <c r="R315" s="7"/>
      <c r="S315" s="7"/>
      <c r="T315" s="7"/>
      <c r="U315" s="7"/>
      <c r="V315" s="7"/>
      <c r="W315" s="7"/>
      <c r="X315" s="7"/>
      <c r="Y315" s="7"/>
      <c r="Z315" s="7"/>
      <c r="AA315" s="66"/>
      <c r="AB315" s="66"/>
      <c r="AC315" s="66"/>
      <c r="AD315" s="66"/>
      <c r="AE315" s="66"/>
      <c r="AF315" s="66"/>
      <c r="AG315" s="7"/>
      <c r="AH315" s="7"/>
      <c r="AI315" s="7"/>
      <c r="AJ315" s="7"/>
      <c r="AK315" s="7"/>
      <c r="AL315" s="7"/>
      <c r="AM315" s="7"/>
      <c r="AN315" s="7"/>
      <c r="AO315" s="7"/>
      <c r="AP315" s="66"/>
      <c r="AQ315" s="66"/>
      <c r="AR315" s="66"/>
      <c r="AS315" s="66"/>
      <c r="AT315" s="66"/>
      <c r="AU315" s="66"/>
      <c r="AV315" s="66"/>
      <c r="AW315" s="7"/>
      <c r="AX315" s="7"/>
      <c r="AY315" s="7"/>
      <c r="AZ315" s="7"/>
      <c r="BA315" s="7"/>
      <c r="BB315" s="7"/>
      <c r="BC315" s="7"/>
      <c r="BD315" s="7"/>
    </row>
    <row r="316" spans="8:56" s="18" customFormat="1" x14ac:dyDescent="0.25">
      <c r="H316" s="8"/>
      <c r="I316" s="7"/>
      <c r="J316" s="7"/>
      <c r="K316" s="7"/>
      <c r="L316" s="7"/>
      <c r="M316" s="7"/>
      <c r="N316" s="7"/>
      <c r="O316" s="7"/>
      <c r="P316" s="7"/>
      <c r="Q316" s="7"/>
      <c r="R316" s="7"/>
      <c r="S316" s="7"/>
      <c r="T316" s="7"/>
      <c r="U316" s="7"/>
      <c r="V316" s="7"/>
      <c r="W316" s="7"/>
      <c r="X316" s="7"/>
      <c r="Y316" s="7"/>
      <c r="Z316" s="7"/>
      <c r="AA316" s="66"/>
      <c r="AB316" s="66"/>
      <c r="AC316" s="66"/>
      <c r="AD316" s="66"/>
      <c r="AE316" s="66"/>
      <c r="AF316" s="66"/>
      <c r="AG316" s="7"/>
      <c r="AH316" s="7"/>
      <c r="AI316" s="7"/>
      <c r="AJ316" s="7"/>
      <c r="AK316" s="7"/>
      <c r="AL316" s="7"/>
      <c r="AM316" s="7"/>
      <c r="AN316" s="7"/>
      <c r="AO316" s="7"/>
      <c r="AP316" s="66"/>
      <c r="AQ316" s="66"/>
      <c r="AR316" s="66"/>
      <c r="AS316" s="66"/>
      <c r="AT316" s="66"/>
      <c r="AU316" s="66"/>
      <c r="AV316" s="66"/>
      <c r="AW316" s="7"/>
      <c r="AX316" s="7"/>
      <c r="AY316" s="7"/>
      <c r="AZ316" s="7"/>
      <c r="BA316" s="7"/>
      <c r="BB316" s="7"/>
      <c r="BC316" s="7"/>
      <c r="BD316" s="7"/>
    </row>
    <row r="317" spans="8:56" s="18" customFormat="1" x14ac:dyDescent="0.25">
      <c r="H317" s="8"/>
      <c r="I317" s="7"/>
      <c r="J317" s="7"/>
      <c r="K317" s="7"/>
      <c r="L317" s="7"/>
      <c r="M317" s="7"/>
      <c r="N317" s="7"/>
      <c r="O317" s="7"/>
      <c r="P317" s="7"/>
      <c r="Q317" s="7"/>
      <c r="R317" s="7"/>
      <c r="S317" s="7"/>
      <c r="T317" s="7"/>
      <c r="U317" s="7"/>
      <c r="V317" s="7"/>
      <c r="W317" s="7"/>
      <c r="X317" s="7"/>
      <c r="Y317" s="7"/>
      <c r="Z317" s="7"/>
      <c r="AA317" s="66"/>
      <c r="AB317" s="66"/>
      <c r="AC317" s="66"/>
      <c r="AD317" s="66"/>
      <c r="AE317" s="66"/>
      <c r="AF317" s="66"/>
      <c r="AG317" s="7"/>
      <c r="AH317" s="7"/>
      <c r="AI317" s="7"/>
      <c r="AJ317" s="7"/>
      <c r="AK317" s="7"/>
      <c r="AL317" s="7"/>
      <c r="AM317" s="7"/>
      <c r="AN317" s="7"/>
      <c r="AO317" s="7"/>
      <c r="AP317" s="66"/>
      <c r="AQ317" s="66"/>
      <c r="AR317" s="66"/>
      <c r="AS317" s="66"/>
      <c r="AT317" s="66"/>
      <c r="AU317" s="66"/>
      <c r="AV317" s="66"/>
      <c r="AW317" s="7"/>
      <c r="AX317" s="7"/>
      <c r="AY317" s="7"/>
      <c r="AZ317" s="7"/>
      <c r="BA317" s="7"/>
      <c r="BB317" s="7"/>
      <c r="BC317" s="7"/>
      <c r="BD317" s="7"/>
    </row>
    <row r="318" spans="8:56" s="18" customFormat="1" x14ac:dyDescent="0.25">
      <c r="H318" s="8"/>
      <c r="I318" s="7"/>
      <c r="J318" s="7"/>
      <c r="K318" s="7"/>
      <c r="L318" s="7"/>
      <c r="M318" s="7"/>
      <c r="N318" s="7"/>
      <c r="O318" s="7"/>
      <c r="P318" s="7"/>
      <c r="Q318" s="7"/>
      <c r="R318" s="7"/>
      <c r="S318" s="7"/>
      <c r="T318" s="7"/>
      <c r="U318" s="7"/>
      <c r="V318" s="7"/>
      <c r="W318" s="7"/>
      <c r="X318" s="7"/>
      <c r="Y318" s="7"/>
      <c r="Z318" s="7"/>
      <c r="AA318" s="66"/>
      <c r="AB318" s="66"/>
      <c r="AC318" s="66"/>
      <c r="AD318" s="66"/>
      <c r="AE318" s="66"/>
      <c r="AF318" s="66"/>
      <c r="AG318" s="7"/>
      <c r="AH318" s="7"/>
      <c r="AI318" s="7"/>
      <c r="AJ318" s="7"/>
      <c r="AK318" s="7"/>
      <c r="AL318" s="7"/>
      <c r="AM318" s="7"/>
      <c r="AN318" s="7"/>
      <c r="AO318" s="7"/>
      <c r="AP318" s="66"/>
      <c r="AQ318" s="66"/>
      <c r="AR318" s="66"/>
      <c r="AS318" s="66"/>
      <c r="AT318" s="66"/>
      <c r="AU318" s="66"/>
      <c r="AV318" s="66"/>
      <c r="AW318" s="7"/>
      <c r="AX318" s="7"/>
      <c r="AY318" s="7"/>
      <c r="AZ318" s="7"/>
      <c r="BA318" s="7"/>
      <c r="BB318" s="7"/>
      <c r="BC318" s="7"/>
      <c r="BD318" s="7"/>
    </row>
    <row r="319" spans="8:56" s="18" customFormat="1" x14ac:dyDescent="0.25">
      <c r="H319" s="8"/>
      <c r="I319" s="7"/>
      <c r="J319" s="7"/>
      <c r="K319" s="7"/>
      <c r="L319" s="7"/>
      <c r="M319" s="7"/>
      <c r="N319" s="7"/>
      <c r="O319" s="7"/>
      <c r="P319" s="7"/>
      <c r="Q319" s="7"/>
      <c r="R319" s="7"/>
      <c r="S319" s="7"/>
      <c r="T319" s="7"/>
      <c r="U319" s="7"/>
      <c r="V319" s="7"/>
      <c r="W319" s="7"/>
      <c r="X319" s="7"/>
      <c r="Y319" s="7"/>
      <c r="Z319" s="7"/>
      <c r="AA319" s="66"/>
      <c r="AB319" s="66"/>
      <c r="AC319" s="66"/>
      <c r="AD319" s="66"/>
      <c r="AE319" s="66"/>
      <c r="AF319" s="66"/>
      <c r="AG319" s="7"/>
      <c r="AH319" s="7"/>
      <c r="AI319" s="7"/>
      <c r="AJ319" s="7"/>
      <c r="AK319" s="7"/>
      <c r="AL319" s="7"/>
      <c r="AM319" s="7"/>
      <c r="AN319" s="7"/>
      <c r="AO319" s="7"/>
      <c r="AP319" s="66"/>
      <c r="AQ319" s="66"/>
      <c r="AR319" s="66"/>
      <c r="AS319" s="66"/>
      <c r="AT319" s="66"/>
      <c r="AU319" s="66"/>
      <c r="AV319" s="66"/>
      <c r="AW319" s="7"/>
      <c r="AX319" s="7"/>
      <c r="AY319" s="7"/>
      <c r="AZ319" s="7"/>
      <c r="BA319" s="7"/>
      <c r="BB319" s="7"/>
      <c r="BC319" s="7"/>
      <c r="BD319" s="7"/>
    </row>
    <row r="320" spans="8:56" s="18" customFormat="1" x14ac:dyDescent="0.25">
      <c r="H320" s="8"/>
      <c r="I320" s="7"/>
      <c r="J320" s="7"/>
      <c r="K320" s="7"/>
      <c r="L320" s="7"/>
      <c r="M320" s="7"/>
      <c r="N320" s="7"/>
      <c r="O320" s="7"/>
      <c r="P320" s="7"/>
      <c r="Q320" s="7"/>
      <c r="R320" s="7"/>
      <c r="S320" s="7"/>
      <c r="T320" s="7"/>
      <c r="U320" s="7"/>
      <c r="V320" s="7"/>
      <c r="W320" s="7"/>
      <c r="X320" s="7"/>
      <c r="Y320" s="7"/>
      <c r="Z320" s="7"/>
      <c r="AA320" s="66"/>
      <c r="AB320" s="66"/>
      <c r="AC320" s="66"/>
      <c r="AD320" s="66"/>
      <c r="AE320" s="66"/>
      <c r="AF320" s="66"/>
      <c r="AG320" s="7"/>
      <c r="AH320" s="7"/>
      <c r="AI320" s="7"/>
      <c r="AJ320" s="7"/>
      <c r="AK320" s="7"/>
      <c r="AL320" s="7"/>
      <c r="AM320" s="7"/>
      <c r="AN320" s="7"/>
      <c r="AO320" s="7"/>
      <c r="AP320" s="66"/>
      <c r="AQ320" s="66"/>
      <c r="AR320" s="66"/>
      <c r="AS320" s="66"/>
      <c r="AT320" s="66"/>
      <c r="AU320" s="66"/>
      <c r="AV320" s="66"/>
      <c r="AW320" s="7"/>
      <c r="AX320" s="7"/>
      <c r="AY320" s="7"/>
      <c r="AZ320" s="7"/>
      <c r="BA320" s="7"/>
      <c r="BB320" s="7"/>
      <c r="BC320" s="7"/>
      <c r="BD320" s="7"/>
    </row>
    <row r="321" spans="8:56" s="18" customFormat="1" x14ac:dyDescent="0.25">
      <c r="H321" s="8"/>
      <c r="I321" s="7"/>
      <c r="J321" s="7"/>
      <c r="K321" s="7"/>
      <c r="L321" s="7"/>
      <c r="M321" s="7"/>
      <c r="N321" s="7"/>
      <c r="O321" s="7"/>
      <c r="P321" s="7"/>
      <c r="Q321" s="7"/>
      <c r="R321" s="7"/>
      <c r="S321" s="7"/>
      <c r="T321" s="7"/>
      <c r="U321" s="7"/>
      <c r="V321" s="7"/>
      <c r="W321" s="7"/>
      <c r="X321" s="7"/>
      <c r="Y321" s="7"/>
      <c r="Z321" s="7"/>
      <c r="AA321" s="66"/>
      <c r="AB321" s="66"/>
      <c r="AC321" s="66"/>
      <c r="AD321" s="66"/>
      <c r="AE321" s="66"/>
      <c r="AF321" s="66"/>
      <c r="AG321" s="7"/>
      <c r="AH321" s="7"/>
      <c r="AI321" s="7"/>
      <c r="AJ321" s="7"/>
      <c r="AK321" s="7"/>
      <c r="AL321" s="7"/>
      <c r="AM321" s="7"/>
      <c r="AN321" s="7"/>
      <c r="AO321" s="7"/>
      <c r="AP321" s="66"/>
      <c r="AQ321" s="66"/>
      <c r="AR321" s="66"/>
      <c r="AS321" s="66"/>
      <c r="AT321" s="66"/>
      <c r="AU321" s="66"/>
      <c r="AV321" s="66"/>
      <c r="AW321" s="7"/>
      <c r="AX321" s="7"/>
      <c r="AY321" s="7"/>
      <c r="AZ321" s="7"/>
      <c r="BA321" s="7"/>
      <c r="BB321" s="7"/>
      <c r="BC321" s="7"/>
      <c r="BD321" s="7"/>
    </row>
    <row r="322" spans="8:56" s="18" customFormat="1" x14ac:dyDescent="0.25">
      <c r="H322" s="8"/>
      <c r="I322" s="7"/>
      <c r="J322" s="7"/>
      <c r="K322" s="7"/>
      <c r="L322" s="7"/>
      <c r="M322" s="7"/>
      <c r="N322" s="7"/>
      <c r="O322" s="7"/>
      <c r="P322" s="7"/>
      <c r="Q322" s="7"/>
      <c r="R322" s="7"/>
      <c r="S322" s="7"/>
      <c r="T322" s="7"/>
      <c r="U322" s="7"/>
      <c r="V322" s="7"/>
      <c r="W322" s="7"/>
      <c r="X322" s="7"/>
      <c r="Y322" s="7"/>
      <c r="Z322" s="7"/>
      <c r="AA322" s="66"/>
      <c r="AB322" s="66"/>
      <c r="AC322" s="66"/>
      <c r="AD322" s="66"/>
      <c r="AE322" s="66"/>
      <c r="AF322" s="66"/>
      <c r="AG322" s="7"/>
      <c r="AH322" s="7"/>
      <c r="AI322" s="7"/>
      <c r="AJ322" s="7"/>
      <c r="AK322" s="7"/>
      <c r="AL322" s="7"/>
      <c r="AM322" s="7"/>
      <c r="AN322" s="7"/>
      <c r="AO322" s="7"/>
      <c r="AP322" s="66"/>
      <c r="AQ322" s="66"/>
      <c r="AR322" s="66"/>
      <c r="AS322" s="66"/>
      <c r="AT322" s="66"/>
      <c r="AU322" s="66"/>
      <c r="AV322" s="66"/>
      <c r="AW322" s="7"/>
      <c r="AX322" s="7"/>
      <c r="AY322" s="7"/>
      <c r="AZ322" s="7"/>
      <c r="BA322" s="7"/>
      <c r="BB322" s="7"/>
      <c r="BC322" s="7"/>
      <c r="BD322" s="7"/>
    </row>
    <row r="323" spans="8:56" s="18" customFormat="1" x14ac:dyDescent="0.25">
      <c r="H323" s="8"/>
      <c r="I323" s="7"/>
      <c r="J323" s="7"/>
      <c r="K323" s="7"/>
      <c r="L323" s="7"/>
      <c r="M323" s="7"/>
      <c r="N323" s="7"/>
      <c r="O323" s="7"/>
      <c r="P323" s="7"/>
      <c r="Q323" s="7"/>
      <c r="R323" s="7"/>
      <c r="S323" s="7"/>
      <c r="T323" s="7"/>
      <c r="U323" s="7"/>
      <c r="V323" s="7"/>
      <c r="W323" s="7"/>
      <c r="X323" s="7"/>
      <c r="Y323" s="7"/>
      <c r="Z323" s="7"/>
      <c r="AA323" s="66"/>
      <c r="AB323" s="66"/>
      <c r="AC323" s="66"/>
      <c r="AD323" s="66"/>
      <c r="AE323" s="66"/>
      <c r="AF323" s="66"/>
      <c r="AG323" s="7"/>
      <c r="AH323" s="7"/>
      <c r="AI323" s="7"/>
      <c r="AJ323" s="7"/>
      <c r="AK323" s="7"/>
      <c r="AL323" s="7"/>
      <c r="AM323" s="7"/>
      <c r="AN323" s="7"/>
      <c r="AO323" s="7"/>
      <c r="AP323" s="66"/>
      <c r="AQ323" s="66"/>
      <c r="AR323" s="66"/>
      <c r="AS323" s="66"/>
      <c r="AT323" s="66"/>
      <c r="AU323" s="66"/>
      <c r="AV323" s="66"/>
      <c r="AW323" s="7"/>
      <c r="AX323" s="7"/>
      <c r="AY323" s="7"/>
      <c r="AZ323" s="7"/>
      <c r="BA323" s="7"/>
      <c r="BB323" s="7"/>
      <c r="BC323" s="7"/>
      <c r="BD323" s="7"/>
    </row>
    <row r="324" spans="8:56" s="18" customFormat="1" x14ac:dyDescent="0.25">
      <c r="H324" s="8"/>
      <c r="I324" s="7"/>
      <c r="J324" s="7"/>
      <c r="K324" s="7"/>
      <c r="L324" s="7"/>
      <c r="M324" s="7"/>
      <c r="N324" s="7"/>
      <c r="O324" s="7"/>
      <c r="P324" s="7"/>
      <c r="Q324" s="7"/>
      <c r="R324" s="7"/>
      <c r="S324" s="7"/>
      <c r="T324" s="7"/>
      <c r="U324" s="7"/>
      <c r="V324" s="7"/>
      <c r="W324" s="7"/>
      <c r="X324" s="7"/>
      <c r="Y324" s="7"/>
      <c r="Z324" s="7"/>
      <c r="AA324" s="66"/>
      <c r="AB324" s="66"/>
      <c r="AC324" s="66"/>
      <c r="AD324" s="66"/>
      <c r="AE324" s="66"/>
      <c r="AF324" s="66"/>
      <c r="AG324" s="7"/>
      <c r="AH324" s="7"/>
      <c r="AI324" s="7"/>
      <c r="AJ324" s="7"/>
      <c r="AK324" s="7"/>
      <c r="AL324" s="7"/>
      <c r="AM324" s="7"/>
      <c r="AN324" s="7"/>
      <c r="AO324" s="7"/>
      <c r="AP324" s="66"/>
      <c r="AQ324" s="66"/>
      <c r="AR324" s="66"/>
      <c r="AS324" s="66"/>
      <c r="AT324" s="66"/>
      <c r="AU324" s="66"/>
      <c r="AV324" s="66"/>
      <c r="AW324" s="7"/>
      <c r="AX324" s="7"/>
      <c r="AY324" s="7"/>
      <c r="AZ324" s="7"/>
      <c r="BA324" s="7"/>
      <c r="BB324" s="7"/>
      <c r="BC324" s="7"/>
      <c r="BD324" s="7"/>
    </row>
    <row r="325" spans="8:56" s="18" customFormat="1" x14ac:dyDescent="0.25">
      <c r="H325" s="8"/>
      <c r="I325" s="7"/>
      <c r="J325" s="7"/>
      <c r="K325" s="7"/>
      <c r="L325" s="7"/>
      <c r="M325" s="7"/>
      <c r="N325" s="7"/>
      <c r="O325" s="7"/>
      <c r="P325" s="7"/>
      <c r="Q325" s="7"/>
      <c r="R325" s="7"/>
      <c r="S325" s="7"/>
      <c r="T325" s="7"/>
      <c r="U325" s="7"/>
      <c r="V325" s="7"/>
      <c r="W325" s="7"/>
      <c r="X325" s="7"/>
      <c r="Y325" s="7"/>
      <c r="Z325" s="7"/>
      <c r="AA325" s="66"/>
      <c r="AB325" s="66"/>
      <c r="AC325" s="66"/>
      <c r="AD325" s="66"/>
      <c r="AE325" s="66"/>
      <c r="AF325" s="66"/>
      <c r="AG325" s="7"/>
      <c r="AH325" s="7"/>
      <c r="AI325" s="7"/>
      <c r="AJ325" s="7"/>
      <c r="AK325" s="7"/>
      <c r="AL325" s="7"/>
      <c r="AM325" s="7"/>
      <c r="AN325" s="7"/>
      <c r="AO325" s="7"/>
      <c r="AP325" s="66"/>
      <c r="AQ325" s="66"/>
      <c r="AR325" s="66"/>
      <c r="AS325" s="66"/>
      <c r="AT325" s="66"/>
      <c r="AU325" s="66"/>
      <c r="AV325" s="66"/>
      <c r="AW325" s="7"/>
      <c r="AX325" s="7"/>
      <c r="AY325" s="7"/>
      <c r="AZ325" s="7"/>
      <c r="BA325" s="7"/>
      <c r="BB325" s="7"/>
      <c r="BC325" s="7"/>
      <c r="BD325" s="7"/>
    </row>
    <row r="326" spans="8:56" s="18" customFormat="1" x14ac:dyDescent="0.25">
      <c r="H326" s="8"/>
      <c r="I326" s="7"/>
      <c r="J326" s="7"/>
      <c r="K326" s="7"/>
      <c r="L326" s="7"/>
      <c r="M326" s="7"/>
      <c r="N326" s="7"/>
      <c r="O326" s="7"/>
      <c r="P326" s="7"/>
      <c r="Q326" s="7"/>
      <c r="R326" s="7"/>
      <c r="S326" s="7"/>
      <c r="T326" s="7"/>
      <c r="U326" s="7"/>
      <c r="V326" s="7"/>
      <c r="W326" s="7"/>
      <c r="X326" s="7"/>
      <c r="Y326" s="7"/>
      <c r="Z326" s="7"/>
      <c r="AA326" s="66"/>
      <c r="AB326" s="66"/>
      <c r="AC326" s="66"/>
      <c r="AD326" s="66"/>
      <c r="AE326" s="66"/>
      <c r="AF326" s="66"/>
      <c r="AG326" s="7"/>
      <c r="AH326" s="7"/>
      <c r="AI326" s="7"/>
      <c r="AJ326" s="7"/>
      <c r="AK326" s="7"/>
      <c r="AL326" s="7"/>
      <c r="AM326" s="7"/>
      <c r="AN326" s="7"/>
      <c r="AO326" s="7"/>
      <c r="AP326" s="66"/>
      <c r="AQ326" s="66"/>
      <c r="AR326" s="66"/>
      <c r="AS326" s="66"/>
      <c r="AT326" s="66"/>
      <c r="AU326" s="66"/>
      <c r="AV326" s="66"/>
      <c r="AW326" s="7"/>
      <c r="AX326" s="7"/>
      <c r="AY326" s="7"/>
      <c r="AZ326" s="7"/>
      <c r="BA326" s="7"/>
      <c r="BB326" s="7"/>
      <c r="BC326" s="7"/>
      <c r="BD326" s="7"/>
    </row>
    <row r="327" spans="8:56" s="18" customFormat="1" x14ac:dyDescent="0.25">
      <c r="H327" s="8"/>
      <c r="I327" s="7"/>
      <c r="J327" s="7"/>
      <c r="K327" s="7"/>
      <c r="L327" s="7"/>
      <c r="M327" s="7"/>
      <c r="N327" s="7"/>
      <c r="O327" s="7"/>
      <c r="P327" s="7"/>
      <c r="Q327" s="7"/>
      <c r="R327" s="7"/>
      <c r="S327" s="7"/>
      <c r="T327" s="7"/>
      <c r="U327" s="7"/>
      <c r="V327" s="7"/>
      <c r="W327" s="7"/>
      <c r="X327" s="7"/>
      <c r="Y327" s="7"/>
      <c r="Z327" s="7"/>
      <c r="AA327" s="66"/>
      <c r="AB327" s="66"/>
      <c r="AC327" s="66"/>
      <c r="AD327" s="66"/>
      <c r="AE327" s="66"/>
      <c r="AF327" s="66"/>
      <c r="AG327" s="7"/>
      <c r="AH327" s="7"/>
      <c r="AI327" s="7"/>
      <c r="AJ327" s="7"/>
      <c r="AK327" s="7"/>
      <c r="AL327" s="7"/>
      <c r="AM327" s="7"/>
      <c r="AN327" s="7"/>
      <c r="AO327" s="7"/>
      <c r="AP327" s="66"/>
      <c r="AQ327" s="66"/>
      <c r="AR327" s="66"/>
      <c r="AS327" s="66"/>
      <c r="AT327" s="66"/>
      <c r="AU327" s="66"/>
      <c r="AV327" s="66"/>
      <c r="AW327" s="7"/>
      <c r="AX327" s="7"/>
      <c r="AY327" s="7"/>
      <c r="AZ327" s="7"/>
      <c r="BA327" s="7"/>
      <c r="BB327" s="7"/>
      <c r="BC327" s="7"/>
      <c r="BD327" s="7"/>
    </row>
    <row r="328" spans="8:56" s="18" customFormat="1" x14ac:dyDescent="0.25">
      <c r="H328" s="8"/>
      <c r="I328" s="7"/>
      <c r="J328" s="7"/>
      <c r="K328" s="7"/>
      <c r="L328" s="7"/>
      <c r="M328" s="7"/>
      <c r="N328" s="7"/>
      <c r="O328" s="7"/>
      <c r="P328" s="7"/>
      <c r="Q328" s="7"/>
      <c r="R328" s="7"/>
      <c r="S328" s="7"/>
      <c r="T328" s="7"/>
      <c r="U328" s="7"/>
      <c r="V328" s="7"/>
      <c r="W328" s="7"/>
      <c r="X328" s="7"/>
      <c r="Y328" s="7"/>
      <c r="Z328" s="7"/>
      <c r="AA328" s="66"/>
      <c r="AB328" s="66"/>
      <c r="AC328" s="66"/>
      <c r="AD328" s="66"/>
      <c r="AE328" s="66"/>
      <c r="AF328" s="66"/>
      <c r="AG328" s="7"/>
      <c r="AH328" s="7"/>
      <c r="AI328" s="7"/>
      <c r="AJ328" s="7"/>
      <c r="AK328" s="7"/>
      <c r="AL328" s="7"/>
      <c r="AM328" s="7"/>
      <c r="AN328" s="7"/>
      <c r="AO328" s="7"/>
      <c r="AP328" s="66"/>
      <c r="AQ328" s="66"/>
      <c r="AR328" s="66"/>
      <c r="AS328" s="66"/>
      <c r="AT328" s="66"/>
      <c r="AU328" s="66"/>
      <c r="AV328" s="66"/>
      <c r="AW328" s="7"/>
      <c r="AX328" s="7"/>
      <c r="AY328" s="7"/>
      <c r="AZ328" s="7"/>
      <c r="BA328" s="7"/>
      <c r="BB328" s="7"/>
      <c r="BC328" s="7"/>
      <c r="BD328" s="7"/>
    </row>
    <row r="329" spans="8:56" s="18" customFormat="1" x14ac:dyDescent="0.25">
      <c r="H329" s="8"/>
      <c r="I329" s="7"/>
      <c r="J329" s="7"/>
      <c r="K329" s="7"/>
      <c r="L329" s="7"/>
      <c r="M329" s="7"/>
      <c r="N329" s="7"/>
      <c r="O329" s="7"/>
      <c r="P329" s="7"/>
      <c r="Q329" s="7"/>
      <c r="R329" s="7"/>
      <c r="S329" s="7"/>
      <c r="T329" s="7"/>
      <c r="U329" s="7"/>
      <c r="V329" s="7"/>
      <c r="W329" s="7"/>
      <c r="X329" s="7"/>
      <c r="Y329" s="7"/>
      <c r="Z329" s="7"/>
      <c r="AA329" s="66"/>
      <c r="AB329" s="66"/>
      <c r="AC329" s="66"/>
      <c r="AD329" s="66"/>
      <c r="AE329" s="66"/>
      <c r="AF329" s="66"/>
      <c r="AG329" s="7"/>
      <c r="AH329" s="7"/>
      <c r="AI329" s="7"/>
      <c r="AJ329" s="7"/>
      <c r="AK329" s="7"/>
      <c r="AL329" s="7"/>
      <c r="AM329" s="7"/>
      <c r="AN329" s="7"/>
      <c r="AO329" s="7"/>
      <c r="AP329" s="66"/>
      <c r="AQ329" s="66"/>
      <c r="AR329" s="66"/>
      <c r="AS329" s="66"/>
      <c r="AT329" s="66"/>
      <c r="AU329" s="66"/>
      <c r="AV329" s="66"/>
      <c r="AW329" s="7"/>
      <c r="AX329" s="7"/>
      <c r="AY329" s="7"/>
      <c r="AZ329" s="7"/>
      <c r="BA329" s="7"/>
      <c r="BB329" s="7"/>
      <c r="BC329" s="7"/>
      <c r="BD329" s="7"/>
    </row>
    <row r="330" spans="8:56" s="18" customFormat="1" x14ac:dyDescent="0.25">
      <c r="H330" s="8"/>
      <c r="I330" s="7"/>
      <c r="J330" s="7"/>
      <c r="K330" s="7"/>
      <c r="L330" s="7"/>
      <c r="M330" s="7"/>
      <c r="N330" s="7"/>
      <c r="O330" s="7"/>
      <c r="P330" s="7"/>
      <c r="Q330" s="7"/>
      <c r="R330" s="7"/>
      <c r="S330" s="7"/>
      <c r="T330" s="7"/>
      <c r="U330" s="7"/>
      <c r="V330" s="7"/>
      <c r="W330" s="7"/>
      <c r="X330" s="7"/>
      <c r="Y330" s="7"/>
      <c r="Z330" s="7"/>
      <c r="AA330" s="66"/>
      <c r="AB330" s="66"/>
      <c r="AC330" s="66"/>
      <c r="AD330" s="66"/>
      <c r="AE330" s="66"/>
      <c r="AF330" s="66"/>
      <c r="AG330" s="7"/>
      <c r="AH330" s="7"/>
      <c r="AI330" s="7"/>
      <c r="AJ330" s="7"/>
      <c r="AK330" s="7"/>
      <c r="AL330" s="7"/>
      <c r="AM330" s="7"/>
      <c r="AN330" s="7"/>
      <c r="AO330" s="7"/>
      <c r="AP330" s="66"/>
      <c r="AQ330" s="66"/>
      <c r="AR330" s="66"/>
      <c r="AS330" s="66"/>
      <c r="AT330" s="66"/>
      <c r="AU330" s="66"/>
      <c r="AV330" s="66"/>
      <c r="AW330" s="7"/>
      <c r="AX330" s="7"/>
      <c r="AY330" s="7"/>
      <c r="AZ330" s="7"/>
      <c r="BA330" s="7"/>
      <c r="BB330" s="7"/>
      <c r="BC330" s="7"/>
      <c r="BD330" s="7"/>
    </row>
    <row r="331" spans="8:56" s="18" customFormat="1" x14ac:dyDescent="0.25">
      <c r="H331" s="8"/>
      <c r="I331" s="7"/>
      <c r="J331" s="7"/>
      <c r="K331" s="7"/>
      <c r="L331" s="7"/>
      <c r="M331" s="7"/>
      <c r="N331" s="7"/>
      <c r="O331" s="7"/>
      <c r="P331" s="7"/>
      <c r="Q331" s="7"/>
      <c r="R331" s="7"/>
      <c r="S331" s="7"/>
      <c r="T331" s="7"/>
      <c r="U331" s="7"/>
      <c r="V331" s="7"/>
      <c r="W331" s="7"/>
      <c r="X331" s="7"/>
      <c r="Y331" s="7"/>
      <c r="Z331" s="7"/>
      <c r="AA331" s="66"/>
      <c r="AB331" s="66"/>
      <c r="AC331" s="66"/>
      <c r="AD331" s="66"/>
      <c r="AE331" s="66"/>
      <c r="AF331" s="66"/>
      <c r="AG331" s="7"/>
      <c r="AH331" s="7"/>
      <c r="AI331" s="7"/>
      <c r="AJ331" s="7"/>
      <c r="AK331" s="7"/>
      <c r="AL331" s="7"/>
      <c r="AM331" s="7"/>
      <c r="AN331" s="7"/>
      <c r="AO331" s="7"/>
      <c r="AP331" s="66"/>
      <c r="AQ331" s="66"/>
      <c r="AR331" s="66"/>
      <c r="AS331" s="66"/>
      <c r="AT331" s="66"/>
      <c r="AU331" s="66"/>
      <c r="AV331" s="66"/>
      <c r="AW331" s="7"/>
      <c r="AX331" s="7"/>
      <c r="AY331" s="7"/>
      <c r="AZ331" s="7"/>
      <c r="BA331" s="7"/>
      <c r="BB331" s="7"/>
      <c r="BC331" s="7"/>
      <c r="BD331" s="7"/>
    </row>
    <row r="332" spans="8:56" s="18" customFormat="1" x14ac:dyDescent="0.25">
      <c r="H332" s="8"/>
      <c r="I332" s="7"/>
      <c r="J332" s="7"/>
      <c r="K332" s="7"/>
      <c r="L332" s="7"/>
      <c r="M332" s="7"/>
      <c r="N332" s="7"/>
      <c r="O332" s="7"/>
      <c r="P332" s="7"/>
      <c r="Q332" s="7"/>
      <c r="R332" s="7"/>
      <c r="S332" s="7"/>
      <c r="T332" s="7"/>
      <c r="U332" s="7"/>
      <c r="V332" s="7"/>
      <c r="W332" s="7"/>
      <c r="X332" s="7"/>
      <c r="Y332" s="7"/>
      <c r="Z332" s="7"/>
      <c r="AA332" s="66"/>
      <c r="AB332" s="66"/>
      <c r="AC332" s="66"/>
      <c r="AD332" s="66"/>
      <c r="AE332" s="66"/>
      <c r="AF332" s="66"/>
      <c r="AG332" s="7"/>
      <c r="AH332" s="7"/>
      <c r="AI332" s="7"/>
      <c r="AJ332" s="7"/>
      <c r="AK332" s="7"/>
      <c r="AL332" s="7"/>
      <c r="AM332" s="7"/>
      <c r="AN332" s="7"/>
      <c r="AO332" s="7"/>
      <c r="AP332" s="66"/>
      <c r="AQ332" s="66"/>
      <c r="AR332" s="66"/>
      <c r="AS332" s="66"/>
      <c r="AT332" s="66"/>
      <c r="AU332" s="66"/>
      <c r="AV332" s="66"/>
      <c r="AW332" s="7"/>
      <c r="AX332" s="7"/>
      <c r="AY332" s="7"/>
      <c r="AZ332" s="7"/>
      <c r="BA332" s="7"/>
      <c r="BB332" s="7"/>
      <c r="BC332" s="7"/>
      <c r="BD332" s="7"/>
    </row>
    <row r="333" spans="8:56" s="18" customFormat="1" x14ac:dyDescent="0.25">
      <c r="H333" s="8"/>
      <c r="I333" s="7"/>
      <c r="J333" s="7"/>
      <c r="K333" s="7"/>
      <c r="L333" s="7"/>
      <c r="M333" s="7"/>
      <c r="N333" s="7"/>
      <c r="O333" s="7"/>
      <c r="P333" s="7"/>
      <c r="Q333" s="7"/>
      <c r="R333" s="7"/>
      <c r="S333" s="7"/>
      <c r="T333" s="7"/>
      <c r="U333" s="7"/>
      <c r="V333" s="7"/>
      <c r="W333" s="7"/>
      <c r="X333" s="7"/>
      <c r="Y333" s="7"/>
      <c r="Z333" s="7"/>
      <c r="AA333" s="66"/>
      <c r="AB333" s="66"/>
      <c r="AC333" s="66"/>
      <c r="AD333" s="66"/>
      <c r="AE333" s="66"/>
      <c r="AF333" s="66"/>
      <c r="AG333" s="7"/>
      <c r="AH333" s="7"/>
      <c r="AI333" s="7"/>
      <c r="AJ333" s="7"/>
      <c r="AK333" s="7"/>
      <c r="AL333" s="7"/>
      <c r="AM333" s="7"/>
      <c r="AN333" s="7"/>
      <c r="AO333" s="7"/>
      <c r="AP333" s="66"/>
      <c r="AQ333" s="66"/>
      <c r="AR333" s="66"/>
      <c r="AS333" s="66"/>
      <c r="AT333" s="66"/>
      <c r="AU333" s="66"/>
      <c r="AV333" s="66"/>
      <c r="AW333" s="7"/>
      <c r="AX333" s="7"/>
      <c r="AY333" s="7"/>
      <c r="AZ333" s="7"/>
      <c r="BA333" s="7"/>
      <c r="BB333" s="7"/>
      <c r="BC333" s="7"/>
      <c r="BD333" s="7"/>
    </row>
    <row r="334" spans="8:56" s="18" customFormat="1" x14ac:dyDescent="0.25">
      <c r="H334" s="8"/>
      <c r="I334" s="7"/>
      <c r="J334" s="7"/>
      <c r="K334" s="7"/>
      <c r="L334" s="7"/>
      <c r="M334" s="7"/>
      <c r="N334" s="7"/>
      <c r="O334" s="7"/>
      <c r="P334" s="7"/>
      <c r="Q334" s="7"/>
      <c r="R334" s="7"/>
      <c r="S334" s="7"/>
      <c r="T334" s="7"/>
      <c r="U334" s="7"/>
      <c r="V334" s="7"/>
      <c r="W334" s="7"/>
      <c r="X334" s="7"/>
      <c r="Y334" s="7"/>
      <c r="Z334" s="7"/>
      <c r="AA334" s="66"/>
      <c r="AB334" s="66"/>
      <c r="AC334" s="66"/>
      <c r="AD334" s="66"/>
      <c r="AE334" s="66"/>
      <c r="AF334" s="66"/>
      <c r="AG334" s="7"/>
      <c r="AH334" s="7"/>
      <c r="AI334" s="7"/>
      <c r="AJ334" s="7"/>
      <c r="AK334" s="7"/>
      <c r="AL334" s="7"/>
      <c r="AM334" s="7"/>
      <c r="AN334" s="7"/>
      <c r="AO334" s="7"/>
      <c r="AP334" s="66"/>
      <c r="AQ334" s="66"/>
      <c r="AR334" s="66"/>
      <c r="AS334" s="66"/>
      <c r="AT334" s="66"/>
      <c r="AU334" s="66"/>
      <c r="AV334" s="66"/>
      <c r="AW334" s="7"/>
      <c r="AX334" s="7"/>
      <c r="AY334" s="7"/>
      <c r="AZ334" s="7"/>
      <c r="BA334" s="7"/>
      <c r="BB334" s="7"/>
      <c r="BC334" s="7"/>
      <c r="BD334" s="7"/>
    </row>
    <row r="335" spans="8:56" s="18" customFormat="1" x14ac:dyDescent="0.25">
      <c r="H335" s="8"/>
      <c r="I335" s="7"/>
      <c r="J335" s="7"/>
      <c r="K335" s="7"/>
      <c r="L335" s="7"/>
      <c r="M335" s="7"/>
      <c r="N335" s="7"/>
      <c r="O335" s="7"/>
      <c r="P335" s="7"/>
      <c r="Q335" s="7"/>
      <c r="R335" s="7"/>
      <c r="S335" s="7"/>
      <c r="T335" s="7"/>
      <c r="U335" s="7"/>
      <c r="V335" s="7"/>
      <c r="W335" s="7"/>
      <c r="X335" s="7"/>
      <c r="Y335" s="7"/>
      <c r="Z335" s="7"/>
      <c r="AA335" s="66"/>
      <c r="AB335" s="66"/>
      <c r="AC335" s="66"/>
      <c r="AD335" s="66"/>
      <c r="AE335" s="66"/>
      <c r="AF335" s="66"/>
      <c r="AG335" s="7"/>
      <c r="AH335" s="7"/>
      <c r="AI335" s="7"/>
      <c r="AJ335" s="7"/>
      <c r="AK335" s="7"/>
      <c r="AL335" s="7"/>
      <c r="AM335" s="7"/>
      <c r="AN335" s="7"/>
      <c r="AO335" s="7"/>
      <c r="AP335" s="66"/>
      <c r="AQ335" s="66"/>
      <c r="AR335" s="66"/>
      <c r="AS335" s="66"/>
      <c r="AT335" s="66"/>
      <c r="AU335" s="66"/>
      <c r="AV335" s="66"/>
      <c r="AW335" s="7"/>
      <c r="AX335" s="7"/>
      <c r="AY335" s="7"/>
      <c r="AZ335" s="7"/>
      <c r="BA335" s="7"/>
      <c r="BB335" s="7"/>
      <c r="BC335" s="7"/>
      <c r="BD335" s="7"/>
    </row>
    <row r="336" spans="8:56" s="18" customFormat="1" x14ac:dyDescent="0.25">
      <c r="H336" s="8"/>
      <c r="I336" s="7"/>
      <c r="J336" s="7"/>
      <c r="K336" s="7"/>
      <c r="L336" s="7"/>
      <c r="M336" s="7"/>
      <c r="N336" s="7"/>
      <c r="O336" s="7"/>
      <c r="P336" s="7"/>
      <c r="Q336" s="7"/>
      <c r="R336" s="7"/>
      <c r="S336" s="7"/>
      <c r="T336" s="7"/>
      <c r="U336" s="7"/>
      <c r="V336" s="7"/>
      <c r="W336" s="7"/>
      <c r="X336" s="7"/>
      <c r="Y336" s="7"/>
      <c r="Z336" s="7"/>
      <c r="AA336" s="66"/>
      <c r="AB336" s="66"/>
      <c r="AC336" s="66"/>
      <c r="AD336" s="66"/>
      <c r="AE336" s="66"/>
      <c r="AF336" s="66"/>
      <c r="AG336" s="7"/>
      <c r="AH336" s="7"/>
      <c r="AI336" s="7"/>
      <c r="AJ336" s="7"/>
      <c r="AK336" s="7"/>
      <c r="AL336" s="7"/>
      <c r="AM336" s="7"/>
      <c r="AN336" s="7"/>
      <c r="AO336" s="7"/>
      <c r="AP336" s="66"/>
      <c r="AQ336" s="66"/>
      <c r="AR336" s="66"/>
      <c r="AS336" s="66"/>
      <c r="AT336" s="66"/>
      <c r="AU336" s="66"/>
      <c r="AV336" s="66"/>
      <c r="AW336" s="7"/>
      <c r="AX336" s="7"/>
      <c r="AY336" s="7"/>
      <c r="AZ336" s="7"/>
      <c r="BA336" s="7"/>
      <c r="BB336" s="7"/>
      <c r="BC336" s="7"/>
      <c r="BD336" s="7"/>
    </row>
    <row r="337" spans="8:56" s="18" customFormat="1" x14ac:dyDescent="0.25">
      <c r="H337" s="8"/>
      <c r="I337" s="7"/>
      <c r="J337" s="7"/>
      <c r="K337" s="7"/>
      <c r="L337" s="7"/>
      <c r="M337" s="7"/>
      <c r="N337" s="7"/>
      <c r="O337" s="7"/>
      <c r="P337" s="7"/>
      <c r="Q337" s="7"/>
      <c r="R337" s="7"/>
      <c r="S337" s="7"/>
      <c r="T337" s="7"/>
      <c r="U337" s="7"/>
      <c r="V337" s="7"/>
      <c r="W337" s="7"/>
      <c r="X337" s="7"/>
      <c r="Y337" s="7"/>
      <c r="Z337" s="7"/>
      <c r="AA337" s="66"/>
      <c r="AB337" s="66"/>
      <c r="AC337" s="66"/>
      <c r="AD337" s="66"/>
      <c r="AE337" s="66"/>
      <c r="AF337" s="66"/>
      <c r="AG337" s="7"/>
      <c r="AH337" s="7"/>
      <c r="AI337" s="7"/>
      <c r="AJ337" s="7"/>
      <c r="AK337" s="7"/>
      <c r="AL337" s="7"/>
      <c r="AM337" s="7"/>
      <c r="AN337" s="7"/>
      <c r="AO337" s="7"/>
      <c r="AP337" s="66"/>
      <c r="AQ337" s="66"/>
      <c r="AR337" s="66"/>
      <c r="AS337" s="66"/>
      <c r="AT337" s="66"/>
      <c r="AU337" s="66"/>
      <c r="AV337" s="66"/>
      <c r="AW337" s="7"/>
      <c r="AX337" s="7"/>
      <c r="AY337" s="7"/>
      <c r="AZ337" s="7"/>
      <c r="BA337" s="7"/>
      <c r="BB337" s="7"/>
      <c r="BC337" s="7"/>
      <c r="BD337" s="7"/>
    </row>
    <row r="338" spans="8:56" s="18" customFormat="1" x14ac:dyDescent="0.25">
      <c r="H338" s="8"/>
      <c r="I338" s="7"/>
      <c r="J338" s="7"/>
      <c r="K338" s="7"/>
      <c r="L338" s="7"/>
      <c r="M338" s="7"/>
      <c r="N338" s="7"/>
      <c r="O338" s="7"/>
      <c r="P338" s="7"/>
      <c r="Q338" s="7"/>
      <c r="R338" s="7"/>
      <c r="S338" s="7"/>
      <c r="T338" s="7"/>
      <c r="U338" s="7"/>
      <c r="V338" s="7"/>
      <c r="W338" s="7"/>
      <c r="X338" s="7"/>
      <c r="Y338" s="7"/>
      <c r="Z338" s="7"/>
      <c r="AA338" s="66"/>
      <c r="AB338" s="66"/>
      <c r="AC338" s="66"/>
      <c r="AD338" s="66"/>
      <c r="AE338" s="66"/>
      <c r="AF338" s="66"/>
      <c r="AG338" s="7"/>
      <c r="AH338" s="7"/>
      <c r="AI338" s="7"/>
      <c r="AJ338" s="7"/>
      <c r="AK338" s="7"/>
      <c r="AL338" s="7"/>
      <c r="AM338" s="7"/>
      <c r="AN338" s="7"/>
      <c r="AO338" s="7"/>
      <c r="AP338" s="66"/>
      <c r="AQ338" s="66"/>
      <c r="AR338" s="66"/>
      <c r="AS338" s="66"/>
      <c r="AT338" s="66"/>
      <c r="AU338" s="66"/>
      <c r="AV338" s="66"/>
      <c r="AW338" s="7"/>
      <c r="AX338" s="7"/>
      <c r="AY338" s="7"/>
      <c r="AZ338" s="7"/>
      <c r="BA338" s="7"/>
      <c r="BB338" s="7"/>
      <c r="BC338" s="7"/>
      <c r="BD338" s="7"/>
    </row>
    <row r="339" spans="8:56" s="18" customFormat="1" x14ac:dyDescent="0.25">
      <c r="H339" s="8"/>
      <c r="I339" s="7"/>
      <c r="J339" s="7"/>
      <c r="K339" s="7"/>
      <c r="L339" s="7"/>
      <c r="M339" s="7"/>
      <c r="N339" s="7"/>
      <c r="O339" s="7"/>
      <c r="P339" s="7"/>
      <c r="Q339" s="7"/>
      <c r="R339" s="7"/>
      <c r="S339" s="7"/>
      <c r="T339" s="7"/>
      <c r="U339" s="7"/>
      <c r="V339" s="7"/>
      <c r="W339" s="7"/>
      <c r="X339" s="7"/>
      <c r="Y339" s="7"/>
      <c r="Z339" s="7"/>
      <c r="AA339" s="66"/>
      <c r="AB339" s="66"/>
      <c r="AC339" s="66"/>
      <c r="AD339" s="66"/>
      <c r="AE339" s="66"/>
      <c r="AF339" s="66"/>
      <c r="AG339" s="7"/>
      <c r="AH339" s="7"/>
      <c r="AI339" s="7"/>
      <c r="AJ339" s="7"/>
      <c r="AK339" s="7"/>
      <c r="AL339" s="7"/>
      <c r="AM339" s="7"/>
      <c r="AN339" s="7"/>
      <c r="AO339" s="7"/>
      <c r="AP339" s="66"/>
      <c r="AQ339" s="66"/>
      <c r="AR339" s="66"/>
      <c r="AS339" s="66"/>
      <c r="AT339" s="66"/>
      <c r="AU339" s="66"/>
      <c r="AV339" s="66"/>
      <c r="AW339" s="7"/>
      <c r="AX339" s="7"/>
      <c r="AY339" s="7"/>
      <c r="AZ339" s="7"/>
      <c r="BA339" s="7"/>
      <c r="BB339" s="7"/>
      <c r="BC339" s="7"/>
      <c r="BD339" s="7"/>
    </row>
    <row r="340" spans="8:56" s="18" customFormat="1" x14ac:dyDescent="0.25">
      <c r="H340" s="8"/>
      <c r="I340" s="7"/>
      <c r="J340" s="7"/>
      <c r="K340" s="7"/>
      <c r="L340" s="7"/>
      <c r="M340" s="7"/>
      <c r="N340" s="7"/>
      <c r="O340" s="7"/>
      <c r="P340" s="7"/>
      <c r="Q340" s="7"/>
      <c r="R340" s="7"/>
      <c r="S340" s="7"/>
      <c r="T340" s="7"/>
      <c r="U340" s="7"/>
      <c r="V340" s="7"/>
      <c r="W340" s="7"/>
      <c r="X340" s="7"/>
      <c r="Y340" s="7"/>
      <c r="Z340" s="7"/>
      <c r="AA340" s="66"/>
      <c r="AB340" s="66"/>
      <c r="AC340" s="66"/>
      <c r="AD340" s="66"/>
      <c r="AE340" s="66"/>
      <c r="AF340" s="66"/>
      <c r="AG340" s="7"/>
      <c r="AH340" s="7"/>
      <c r="AI340" s="7"/>
      <c r="AJ340" s="7"/>
      <c r="AK340" s="7"/>
      <c r="AL340" s="7"/>
      <c r="AM340" s="7"/>
      <c r="AN340" s="7"/>
      <c r="AO340" s="7"/>
      <c r="AP340" s="66"/>
      <c r="AQ340" s="66"/>
      <c r="AR340" s="66"/>
      <c r="AS340" s="66"/>
      <c r="AT340" s="66"/>
      <c r="AU340" s="66"/>
      <c r="AV340" s="66"/>
      <c r="AW340" s="7"/>
      <c r="AX340" s="7"/>
      <c r="AY340" s="7"/>
      <c r="AZ340" s="7"/>
      <c r="BA340" s="7"/>
      <c r="BB340" s="7"/>
      <c r="BC340" s="7"/>
      <c r="BD340" s="7"/>
    </row>
    <row r="341" spans="8:56" s="18" customFormat="1" x14ac:dyDescent="0.25">
      <c r="H341" s="8"/>
      <c r="I341" s="7"/>
      <c r="J341" s="7"/>
      <c r="K341" s="7"/>
      <c r="L341" s="7"/>
      <c r="M341" s="7"/>
      <c r="N341" s="7"/>
      <c r="O341" s="7"/>
      <c r="P341" s="7"/>
      <c r="Q341" s="7"/>
      <c r="R341" s="7"/>
      <c r="S341" s="7"/>
      <c r="T341" s="7"/>
      <c r="U341" s="7"/>
      <c r="V341" s="7"/>
      <c r="W341" s="7"/>
      <c r="X341" s="7"/>
      <c r="Y341" s="7"/>
      <c r="Z341" s="7"/>
      <c r="AA341" s="66"/>
      <c r="AB341" s="66"/>
      <c r="AC341" s="66"/>
      <c r="AD341" s="66"/>
      <c r="AE341" s="66"/>
      <c r="AF341" s="66"/>
      <c r="AG341" s="7"/>
      <c r="AH341" s="7"/>
      <c r="AI341" s="7"/>
      <c r="AJ341" s="7"/>
      <c r="AK341" s="7"/>
      <c r="AL341" s="7"/>
      <c r="AM341" s="7"/>
      <c r="AN341" s="7"/>
      <c r="AO341" s="7"/>
      <c r="AP341" s="66"/>
      <c r="AQ341" s="66"/>
      <c r="AR341" s="66"/>
      <c r="AS341" s="66"/>
      <c r="AT341" s="66"/>
      <c r="AU341" s="66"/>
      <c r="AV341" s="66"/>
      <c r="AW341" s="7"/>
      <c r="AX341" s="7"/>
      <c r="AY341" s="7"/>
      <c r="AZ341" s="7"/>
      <c r="BA341" s="7"/>
      <c r="BB341" s="7"/>
      <c r="BC341" s="7"/>
      <c r="BD341" s="7"/>
    </row>
    <row r="342" spans="8:56" s="18" customFormat="1" x14ac:dyDescent="0.25">
      <c r="H342" s="8"/>
      <c r="I342" s="7"/>
      <c r="J342" s="7"/>
      <c r="K342" s="7"/>
      <c r="L342" s="7"/>
      <c r="M342" s="7"/>
      <c r="N342" s="7"/>
      <c r="O342" s="7"/>
      <c r="P342" s="7"/>
      <c r="Q342" s="7"/>
      <c r="R342" s="7"/>
      <c r="S342" s="7"/>
      <c r="T342" s="7"/>
      <c r="U342" s="7"/>
      <c r="V342" s="7"/>
      <c r="W342" s="7"/>
      <c r="X342" s="7"/>
      <c r="Y342" s="7"/>
      <c r="Z342" s="7"/>
      <c r="AA342" s="66"/>
      <c r="AB342" s="66"/>
      <c r="AC342" s="66"/>
      <c r="AD342" s="66"/>
      <c r="AE342" s="66"/>
      <c r="AF342" s="66"/>
      <c r="AG342" s="7"/>
      <c r="AH342" s="7"/>
      <c r="AI342" s="7"/>
      <c r="AJ342" s="7"/>
      <c r="AK342" s="7"/>
      <c r="AL342" s="7"/>
      <c r="AM342" s="7"/>
      <c r="AN342" s="7"/>
      <c r="AO342" s="7"/>
      <c r="AP342" s="66"/>
      <c r="AQ342" s="66"/>
      <c r="AR342" s="66"/>
      <c r="AS342" s="66"/>
      <c r="AT342" s="66"/>
      <c r="AU342" s="66"/>
      <c r="AV342" s="66"/>
      <c r="AW342" s="7"/>
      <c r="AX342" s="7"/>
      <c r="AY342" s="7"/>
      <c r="AZ342" s="7"/>
      <c r="BA342" s="7"/>
      <c r="BB342" s="7"/>
      <c r="BC342" s="7"/>
      <c r="BD342" s="7"/>
    </row>
    <row r="343" spans="8:56" s="18" customFormat="1" x14ac:dyDescent="0.25">
      <c r="H343" s="8"/>
      <c r="I343" s="7"/>
      <c r="J343" s="7"/>
      <c r="K343" s="7"/>
      <c r="L343" s="7"/>
      <c r="M343" s="7"/>
      <c r="N343" s="7"/>
      <c r="O343" s="7"/>
      <c r="P343" s="7"/>
      <c r="Q343" s="7"/>
      <c r="R343" s="7"/>
      <c r="S343" s="7"/>
      <c r="T343" s="7"/>
      <c r="U343" s="7"/>
      <c r="V343" s="7"/>
      <c r="W343" s="7"/>
      <c r="X343" s="7"/>
      <c r="Y343" s="7"/>
      <c r="Z343" s="7"/>
      <c r="AA343" s="66"/>
      <c r="AB343" s="66"/>
      <c r="AC343" s="66"/>
      <c r="AD343" s="66"/>
      <c r="AE343" s="66"/>
      <c r="AF343" s="66"/>
      <c r="AG343" s="7"/>
      <c r="AH343" s="7"/>
      <c r="AI343" s="7"/>
      <c r="AJ343" s="7"/>
      <c r="AK343" s="7"/>
      <c r="AL343" s="7"/>
      <c r="AM343" s="7"/>
      <c r="AN343" s="7"/>
      <c r="AO343" s="7"/>
      <c r="AP343" s="66"/>
      <c r="AQ343" s="66"/>
      <c r="AR343" s="66"/>
      <c r="AS343" s="66"/>
      <c r="AT343" s="66"/>
      <c r="AU343" s="66"/>
      <c r="AV343" s="66"/>
      <c r="AW343" s="7"/>
      <c r="AX343" s="7"/>
      <c r="AY343" s="7"/>
      <c r="AZ343" s="7"/>
      <c r="BA343" s="7"/>
      <c r="BB343" s="7"/>
      <c r="BC343" s="7"/>
      <c r="BD343" s="7"/>
    </row>
    <row r="344" spans="8:56" s="18" customFormat="1" x14ac:dyDescent="0.25">
      <c r="H344" s="8"/>
      <c r="I344" s="7"/>
      <c r="J344" s="7"/>
      <c r="K344" s="7"/>
      <c r="L344" s="7"/>
      <c r="M344" s="7"/>
      <c r="N344" s="7"/>
      <c r="O344" s="7"/>
      <c r="P344" s="7"/>
      <c r="Q344" s="7"/>
      <c r="R344" s="7"/>
      <c r="S344" s="7"/>
      <c r="T344" s="7"/>
      <c r="U344" s="7"/>
      <c r="V344" s="7"/>
      <c r="W344" s="7"/>
      <c r="X344" s="7"/>
      <c r="Y344" s="7"/>
      <c r="Z344" s="7"/>
      <c r="AA344" s="66"/>
      <c r="AB344" s="66"/>
      <c r="AC344" s="66"/>
      <c r="AD344" s="66"/>
      <c r="AE344" s="66"/>
      <c r="AF344" s="66"/>
      <c r="AG344" s="7"/>
      <c r="AH344" s="7"/>
      <c r="AI344" s="7"/>
      <c r="AJ344" s="7"/>
      <c r="AK344" s="7"/>
      <c r="AL344" s="7"/>
      <c r="AM344" s="7"/>
      <c r="AN344" s="7"/>
      <c r="AO344" s="7"/>
      <c r="AP344" s="66"/>
      <c r="AQ344" s="66"/>
      <c r="AR344" s="66"/>
      <c r="AS344" s="66"/>
      <c r="AT344" s="66"/>
      <c r="AU344" s="66"/>
      <c r="AV344" s="66"/>
      <c r="AW344" s="7"/>
      <c r="AX344" s="7"/>
      <c r="AY344" s="7"/>
      <c r="AZ344" s="7"/>
      <c r="BA344" s="7"/>
      <c r="BB344" s="7"/>
      <c r="BC344" s="7"/>
      <c r="BD344" s="7"/>
    </row>
    <row r="345" spans="8:56" s="18" customFormat="1" x14ac:dyDescent="0.25">
      <c r="H345" s="8"/>
      <c r="I345" s="7"/>
      <c r="J345" s="7"/>
      <c r="K345" s="7"/>
      <c r="L345" s="7"/>
      <c r="M345" s="7"/>
      <c r="N345" s="7"/>
      <c r="O345" s="7"/>
      <c r="P345" s="7"/>
      <c r="Q345" s="7"/>
      <c r="R345" s="7"/>
      <c r="S345" s="7"/>
      <c r="T345" s="7"/>
      <c r="U345" s="7"/>
      <c r="V345" s="7"/>
      <c r="W345" s="7"/>
      <c r="X345" s="7"/>
      <c r="Y345" s="7"/>
      <c r="Z345" s="7"/>
      <c r="AA345" s="66"/>
      <c r="AB345" s="66"/>
      <c r="AC345" s="66"/>
      <c r="AD345" s="66"/>
      <c r="AE345" s="66"/>
      <c r="AF345" s="66"/>
      <c r="AG345" s="7"/>
      <c r="AH345" s="7"/>
      <c r="AI345" s="7"/>
      <c r="AJ345" s="7"/>
      <c r="AK345" s="7"/>
      <c r="AL345" s="7"/>
      <c r="AM345" s="7"/>
      <c r="AN345" s="7"/>
      <c r="AO345" s="7"/>
      <c r="AP345" s="66"/>
      <c r="AQ345" s="66"/>
      <c r="AR345" s="66"/>
      <c r="AS345" s="66"/>
      <c r="AT345" s="66"/>
      <c r="AU345" s="66"/>
      <c r="AV345" s="66"/>
      <c r="AW345" s="7"/>
      <c r="AX345" s="7"/>
      <c r="AY345" s="7"/>
      <c r="AZ345" s="7"/>
      <c r="BA345" s="7"/>
      <c r="BB345" s="7"/>
      <c r="BC345" s="7"/>
      <c r="BD345" s="7"/>
    </row>
    <row r="346" spans="8:56" s="18" customFormat="1" x14ac:dyDescent="0.25">
      <c r="H346" s="8"/>
      <c r="I346" s="7"/>
      <c r="J346" s="7"/>
      <c r="K346" s="7"/>
      <c r="L346" s="7"/>
      <c r="M346" s="7"/>
      <c r="N346" s="7"/>
      <c r="O346" s="7"/>
      <c r="P346" s="7"/>
      <c r="Q346" s="7"/>
      <c r="R346" s="7"/>
      <c r="S346" s="7"/>
      <c r="T346" s="7"/>
      <c r="U346" s="7"/>
      <c r="V346" s="7"/>
      <c r="W346" s="7"/>
      <c r="X346" s="7"/>
      <c r="Y346" s="7"/>
      <c r="Z346" s="7"/>
      <c r="AA346" s="66"/>
      <c r="AB346" s="66"/>
      <c r="AC346" s="66"/>
      <c r="AD346" s="66"/>
      <c r="AE346" s="66"/>
      <c r="AF346" s="66"/>
      <c r="AG346" s="7"/>
      <c r="AH346" s="7"/>
      <c r="AI346" s="7"/>
      <c r="AJ346" s="7"/>
      <c r="AK346" s="7"/>
      <c r="AL346" s="7"/>
      <c r="AM346" s="7"/>
      <c r="AN346" s="7"/>
      <c r="AO346" s="7"/>
      <c r="AP346" s="66"/>
      <c r="AQ346" s="66"/>
      <c r="AR346" s="66"/>
      <c r="AS346" s="66"/>
      <c r="AT346" s="66"/>
      <c r="AU346" s="66"/>
      <c r="AV346" s="66"/>
      <c r="AW346" s="7"/>
      <c r="AX346" s="7"/>
      <c r="AY346" s="7"/>
      <c r="AZ346" s="7"/>
      <c r="BA346" s="7"/>
      <c r="BB346" s="7"/>
      <c r="BC346" s="7"/>
      <c r="BD346" s="7"/>
    </row>
    <row r="347" spans="8:56" s="18" customFormat="1" x14ac:dyDescent="0.25">
      <c r="H347" s="8"/>
      <c r="I347" s="7"/>
      <c r="J347" s="7"/>
      <c r="K347" s="7"/>
      <c r="L347" s="7"/>
      <c r="M347" s="7"/>
      <c r="N347" s="7"/>
      <c r="O347" s="7"/>
      <c r="P347" s="7"/>
      <c r="Q347" s="7"/>
      <c r="R347" s="7"/>
      <c r="S347" s="7"/>
      <c r="T347" s="7"/>
      <c r="U347" s="7"/>
      <c r="V347" s="7"/>
      <c r="W347" s="7"/>
      <c r="X347" s="7"/>
      <c r="Y347" s="7"/>
      <c r="Z347" s="7"/>
      <c r="AA347" s="66"/>
      <c r="AB347" s="66"/>
      <c r="AC347" s="66"/>
      <c r="AD347" s="66"/>
      <c r="AE347" s="66"/>
      <c r="AF347" s="66"/>
      <c r="AG347" s="7"/>
      <c r="AH347" s="7"/>
      <c r="AI347" s="7"/>
      <c r="AJ347" s="7"/>
      <c r="AK347" s="7"/>
      <c r="AL347" s="7"/>
      <c r="AM347" s="7"/>
      <c r="AN347" s="7"/>
      <c r="AO347" s="7"/>
      <c r="AP347" s="66"/>
      <c r="AQ347" s="66"/>
      <c r="AR347" s="66"/>
      <c r="AS347" s="66"/>
      <c r="AT347" s="66"/>
      <c r="AU347" s="66"/>
      <c r="AV347" s="66"/>
      <c r="AW347" s="7"/>
      <c r="AX347" s="7"/>
      <c r="AY347" s="7"/>
      <c r="AZ347" s="7"/>
      <c r="BA347" s="7"/>
      <c r="BB347" s="7"/>
      <c r="BC347" s="7"/>
      <c r="BD347" s="7"/>
    </row>
    <row r="348" spans="8:56" s="18" customFormat="1" x14ac:dyDescent="0.25">
      <c r="H348" s="8"/>
      <c r="I348" s="7"/>
      <c r="J348" s="7"/>
      <c r="K348" s="7"/>
      <c r="L348" s="7"/>
      <c r="M348" s="7"/>
      <c r="N348" s="7"/>
      <c r="O348" s="7"/>
      <c r="P348" s="7"/>
      <c r="Q348" s="7"/>
      <c r="R348" s="7"/>
      <c r="S348" s="7"/>
      <c r="T348" s="7"/>
      <c r="U348" s="7"/>
      <c r="V348" s="7"/>
      <c r="W348" s="7"/>
      <c r="X348" s="7"/>
      <c r="Y348" s="7"/>
      <c r="Z348" s="7"/>
      <c r="AA348" s="66"/>
      <c r="AB348" s="66"/>
      <c r="AC348" s="66"/>
      <c r="AD348" s="66"/>
      <c r="AE348" s="66"/>
      <c r="AF348" s="66"/>
      <c r="AG348" s="7"/>
      <c r="AH348" s="7"/>
      <c r="AI348" s="7"/>
      <c r="AJ348" s="7"/>
      <c r="AK348" s="7"/>
      <c r="AL348" s="7"/>
      <c r="AM348" s="7"/>
      <c r="AN348" s="7"/>
      <c r="AO348" s="7"/>
      <c r="AP348" s="66"/>
      <c r="AQ348" s="66"/>
      <c r="AR348" s="66"/>
      <c r="AS348" s="66"/>
      <c r="AT348" s="66"/>
      <c r="AU348" s="66"/>
      <c r="AV348" s="66"/>
      <c r="AW348" s="7"/>
      <c r="AX348" s="7"/>
      <c r="AY348" s="7"/>
      <c r="AZ348" s="7"/>
      <c r="BA348" s="7"/>
      <c r="BB348" s="7"/>
      <c r="BC348" s="7"/>
      <c r="BD348" s="7"/>
    </row>
    <row r="349" spans="8:56" s="18" customFormat="1" x14ac:dyDescent="0.25">
      <c r="H349" s="8"/>
      <c r="I349" s="7"/>
      <c r="J349" s="7"/>
      <c r="K349" s="7"/>
      <c r="L349" s="7"/>
      <c r="M349" s="7"/>
      <c r="N349" s="7"/>
      <c r="O349" s="7"/>
      <c r="P349" s="7"/>
      <c r="Q349" s="7"/>
      <c r="R349" s="7"/>
      <c r="S349" s="7"/>
      <c r="T349" s="7"/>
      <c r="U349" s="7"/>
      <c r="V349" s="7"/>
      <c r="W349" s="7"/>
      <c r="X349" s="7"/>
      <c r="Y349" s="7"/>
      <c r="Z349" s="7"/>
      <c r="AA349" s="66"/>
      <c r="AB349" s="66"/>
      <c r="AC349" s="66"/>
      <c r="AD349" s="66"/>
      <c r="AE349" s="66"/>
      <c r="AF349" s="66"/>
      <c r="AG349" s="7"/>
      <c r="AH349" s="7"/>
      <c r="AI349" s="7"/>
      <c r="AJ349" s="7"/>
      <c r="AK349" s="7"/>
      <c r="AL349" s="7"/>
      <c r="AM349" s="7"/>
      <c r="AN349" s="7"/>
      <c r="AO349" s="7"/>
      <c r="AP349" s="66"/>
      <c r="AQ349" s="66"/>
      <c r="AR349" s="66"/>
      <c r="AS349" s="66"/>
      <c r="AT349" s="66"/>
      <c r="AU349" s="66"/>
      <c r="AV349" s="66"/>
      <c r="AW349" s="7"/>
      <c r="AX349" s="7"/>
      <c r="AY349" s="7"/>
      <c r="AZ349" s="7"/>
      <c r="BA349" s="7"/>
      <c r="BB349" s="7"/>
      <c r="BC349" s="7"/>
      <c r="BD349" s="7"/>
    </row>
    <row r="350" spans="8:56" s="18" customFormat="1" x14ac:dyDescent="0.25">
      <c r="H350" s="8"/>
      <c r="I350" s="7"/>
      <c r="J350" s="7"/>
      <c r="K350" s="7"/>
      <c r="L350" s="7"/>
      <c r="M350" s="7"/>
      <c r="N350" s="7"/>
      <c r="O350" s="7"/>
      <c r="P350" s="7"/>
      <c r="Q350" s="7"/>
      <c r="R350" s="7"/>
      <c r="S350" s="7"/>
      <c r="T350" s="7"/>
      <c r="U350" s="7"/>
      <c r="V350" s="7"/>
      <c r="W350" s="7"/>
      <c r="X350" s="7"/>
      <c r="Y350" s="7"/>
      <c r="Z350" s="7"/>
      <c r="AA350" s="66"/>
      <c r="AB350" s="66"/>
      <c r="AC350" s="66"/>
      <c r="AD350" s="66"/>
      <c r="AE350" s="66"/>
      <c r="AF350" s="66"/>
      <c r="AG350" s="7"/>
      <c r="AH350" s="7"/>
      <c r="AI350" s="7"/>
      <c r="AJ350" s="7"/>
      <c r="AK350" s="7"/>
      <c r="AL350" s="7"/>
      <c r="AM350" s="7"/>
      <c r="AN350" s="7"/>
      <c r="AO350" s="7"/>
      <c r="AP350" s="66"/>
      <c r="AQ350" s="66"/>
      <c r="AR350" s="66"/>
      <c r="AS350" s="66"/>
      <c r="AT350" s="66"/>
      <c r="AU350" s="66"/>
      <c r="AV350" s="66"/>
      <c r="AW350" s="7"/>
      <c r="AX350" s="7"/>
      <c r="AY350" s="7"/>
      <c r="AZ350" s="7"/>
      <c r="BA350" s="7"/>
      <c r="BB350" s="7"/>
      <c r="BC350" s="7"/>
      <c r="BD350" s="7"/>
    </row>
    <row r="351" spans="8:56" s="18" customFormat="1" x14ac:dyDescent="0.25">
      <c r="H351" s="8"/>
      <c r="I351" s="7"/>
      <c r="J351" s="7"/>
      <c r="K351" s="7"/>
      <c r="L351" s="7"/>
      <c r="M351" s="7"/>
      <c r="N351" s="7"/>
      <c r="O351" s="7"/>
      <c r="P351" s="7"/>
      <c r="Q351" s="7"/>
      <c r="R351" s="7"/>
      <c r="S351" s="7"/>
      <c r="T351" s="7"/>
      <c r="U351" s="7"/>
      <c r="V351" s="7"/>
      <c r="W351" s="7"/>
      <c r="X351" s="7"/>
      <c r="Y351" s="7"/>
      <c r="Z351" s="7"/>
      <c r="AA351" s="66"/>
      <c r="AB351" s="66"/>
      <c r="AC351" s="66"/>
      <c r="AD351" s="66"/>
      <c r="AE351" s="66"/>
      <c r="AF351" s="66"/>
      <c r="AG351" s="7"/>
      <c r="AH351" s="7"/>
      <c r="AI351" s="7"/>
      <c r="AJ351" s="7"/>
      <c r="AK351" s="7"/>
      <c r="AL351" s="7"/>
      <c r="AM351" s="7"/>
      <c r="AN351" s="7"/>
      <c r="AO351" s="7"/>
      <c r="AP351" s="66"/>
      <c r="AQ351" s="66"/>
      <c r="AR351" s="66"/>
      <c r="AS351" s="66"/>
      <c r="AT351" s="66"/>
      <c r="AU351" s="66"/>
      <c r="AV351" s="66"/>
      <c r="AW351" s="7"/>
      <c r="AX351" s="7"/>
      <c r="AY351" s="7"/>
      <c r="AZ351" s="7"/>
      <c r="BA351" s="7"/>
      <c r="BB351" s="7"/>
      <c r="BC351" s="7"/>
      <c r="BD351" s="7"/>
    </row>
    <row r="352" spans="8:56" s="18" customFormat="1" x14ac:dyDescent="0.25">
      <c r="H352" s="8"/>
      <c r="I352" s="7"/>
      <c r="J352" s="7"/>
      <c r="K352" s="7"/>
      <c r="L352" s="7"/>
      <c r="M352" s="7"/>
      <c r="N352" s="7"/>
      <c r="O352" s="7"/>
      <c r="P352" s="7"/>
      <c r="Q352" s="7"/>
      <c r="R352" s="7"/>
      <c r="S352" s="7"/>
      <c r="T352" s="7"/>
      <c r="U352" s="7"/>
      <c r="V352" s="7"/>
      <c r="W352" s="7"/>
      <c r="X352" s="7"/>
      <c r="Y352" s="7"/>
      <c r="Z352" s="7"/>
      <c r="AA352" s="66"/>
      <c r="AB352" s="66"/>
      <c r="AC352" s="66"/>
      <c r="AD352" s="66"/>
      <c r="AE352" s="66"/>
      <c r="AF352" s="66"/>
      <c r="AG352" s="7"/>
      <c r="AH352" s="7"/>
      <c r="AI352" s="7"/>
      <c r="AJ352" s="7"/>
      <c r="AK352" s="7"/>
      <c r="AL352" s="7"/>
      <c r="AM352" s="7"/>
      <c r="AN352" s="7"/>
      <c r="AO352" s="7"/>
      <c r="AP352" s="66"/>
      <c r="AQ352" s="66"/>
      <c r="AR352" s="66"/>
      <c r="AS352" s="66"/>
      <c r="AT352" s="66"/>
      <c r="AU352" s="66"/>
      <c r="AV352" s="66"/>
      <c r="AW352" s="7"/>
      <c r="AX352" s="7"/>
      <c r="AY352" s="7"/>
      <c r="AZ352" s="7"/>
      <c r="BA352" s="7"/>
      <c r="BB352" s="7"/>
      <c r="BC352" s="7"/>
      <c r="BD352" s="7"/>
    </row>
    <row r="353" spans="8:56" s="18" customFormat="1" x14ac:dyDescent="0.25">
      <c r="H353" s="8"/>
      <c r="I353" s="7"/>
      <c r="J353" s="7"/>
      <c r="K353" s="7"/>
      <c r="L353" s="7"/>
      <c r="M353" s="7"/>
      <c r="N353" s="7"/>
      <c r="O353" s="7"/>
      <c r="P353" s="7"/>
      <c r="Q353" s="7"/>
      <c r="R353" s="7"/>
      <c r="S353" s="7"/>
      <c r="T353" s="7"/>
      <c r="U353" s="7"/>
      <c r="V353" s="7"/>
      <c r="W353" s="7"/>
      <c r="X353" s="7"/>
      <c r="Y353" s="7"/>
      <c r="Z353" s="7"/>
      <c r="AA353" s="66"/>
      <c r="AB353" s="66"/>
      <c r="AC353" s="66"/>
      <c r="AD353" s="66"/>
      <c r="AE353" s="66"/>
      <c r="AF353" s="66"/>
      <c r="AG353" s="7"/>
      <c r="AH353" s="7"/>
      <c r="AI353" s="7"/>
      <c r="AJ353" s="7"/>
      <c r="AK353" s="7"/>
      <c r="AL353" s="7"/>
      <c r="AM353" s="7"/>
      <c r="AN353" s="7"/>
      <c r="AO353" s="7"/>
      <c r="AP353" s="66"/>
      <c r="AQ353" s="66"/>
      <c r="AR353" s="66"/>
      <c r="AS353" s="66"/>
      <c r="AT353" s="66"/>
      <c r="AU353" s="66"/>
      <c r="AV353" s="66"/>
      <c r="AW353" s="7"/>
      <c r="AX353" s="7"/>
      <c r="AY353" s="7"/>
      <c r="AZ353" s="7"/>
      <c r="BA353" s="7"/>
      <c r="BB353" s="7"/>
      <c r="BC353" s="7"/>
      <c r="BD353" s="7"/>
    </row>
    <row r="354" spans="8:56" s="18" customFormat="1" x14ac:dyDescent="0.25">
      <c r="H354" s="8"/>
      <c r="I354" s="7"/>
      <c r="J354" s="7"/>
      <c r="K354" s="7"/>
      <c r="L354" s="7"/>
      <c r="M354" s="7"/>
      <c r="N354" s="7"/>
      <c r="O354" s="7"/>
      <c r="P354" s="7"/>
      <c r="Q354" s="7"/>
      <c r="R354" s="7"/>
      <c r="S354" s="7"/>
      <c r="T354" s="7"/>
      <c r="U354" s="7"/>
      <c r="V354" s="7"/>
      <c r="W354" s="7"/>
      <c r="X354" s="7"/>
      <c r="Y354" s="7"/>
      <c r="Z354" s="7"/>
      <c r="AA354" s="66"/>
      <c r="AB354" s="66"/>
      <c r="AC354" s="66"/>
      <c r="AD354" s="66"/>
      <c r="AE354" s="66"/>
      <c r="AF354" s="66"/>
      <c r="AG354" s="7"/>
      <c r="AH354" s="7"/>
      <c r="AI354" s="7"/>
      <c r="AJ354" s="7"/>
      <c r="AK354" s="7"/>
      <c r="AL354" s="7"/>
      <c r="AM354" s="7"/>
      <c r="AN354" s="7"/>
      <c r="AO354" s="7"/>
      <c r="AP354" s="66"/>
      <c r="AQ354" s="66"/>
      <c r="AR354" s="66"/>
      <c r="AS354" s="66"/>
      <c r="AT354" s="66"/>
      <c r="AU354" s="66"/>
      <c r="AV354" s="66"/>
      <c r="AW354" s="7"/>
      <c r="AX354" s="7"/>
      <c r="AY354" s="7"/>
      <c r="AZ354" s="7"/>
      <c r="BA354" s="7"/>
      <c r="BB354" s="7"/>
      <c r="BC354" s="7"/>
      <c r="BD354" s="7"/>
    </row>
    <row r="355" spans="8:56" s="18" customFormat="1" x14ac:dyDescent="0.25">
      <c r="H355" s="8"/>
      <c r="I355" s="7"/>
      <c r="J355" s="7"/>
      <c r="K355" s="7"/>
      <c r="L355" s="7"/>
      <c r="M355" s="7"/>
      <c r="N355" s="7"/>
      <c r="O355" s="7"/>
      <c r="P355" s="7"/>
      <c r="Q355" s="7"/>
      <c r="R355" s="7"/>
      <c r="S355" s="7"/>
      <c r="T355" s="7"/>
      <c r="U355" s="7"/>
      <c r="V355" s="7"/>
      <c r="W355" s="7"/>
      <c r="X355" s="7"/>
      <c r="Y355" s="7"/>
      <c r="Z355" s="7"/>
      <c r="AA355" s="66"/>
      <c r="AB355" s="66"/>
      <c r="AC355" s="66"/>
      <c r="AD355" s="66"/>
      <c r="AE355" s="66"/>
      <c r="AF355" s="66"/>
      <c r="AG355" s="7"/>
      <c r="AH355" s="7"/>
      <c r="AI355" s="7"/>
      <c r="AJ355" s="7"/>
      <c r="AK355" s="7"/>
      <c r="AL355" s="7"/>
      <c r="AM355" s="7"/>
      <c r="AN355" s="7"/>
      <c r="AO355" s="7"/>
      <c r="AP355" s="66"/>
      <c r="AQ355" s="66"/>
      <c r="AR355" s="66"/>
      <c r="AS355" s="66"/>
      <c r="AT355" s="66"/>
      <c r="AU355" s="66"/>
      <c r="AV355" s="66"/>
      <c r="AW355" s="7"/>
      <c r="AX355" s="7"/>
      <c r="AY355" s="7"/>
      <c r="AZ355" s="7"/>
      <c r="BA355" s="7"/>
      <c r="BB355" s="7"/>
      <c r="BC355" s="7"/>
      <c r="BD355" s="7"/>
    </row>
    <row r="356" spans="8:56" s="18" customFormat="1" x14ac:dyDescent="0.25">
      <c r="H356" s="8"/>
      <c r="I356" s="7"/>
      <c r="J356" s="7"/>
      <c r="K356" s="7"/>
      <c r="L356" s="7"/>
      <c r="M356" s="7"/>
      <c r="N356" s="7"/>
      <c r="O356" s="7"/>
      <c r="P356" s="7"/>
      <c r="Q356" s="7"/>
      <c r="R356" s="7"/>
      <c r="S356" s="7"/>
      <c r="T356" s="7"/>
      <c r="U356" s="7"/>
      <c r="V356" s="7"/>
      <c r="W356" s="7"/>
      <c r="X356" s="7"/>
      <c r="Y356" s="7"/>
      <c r="Z356" s="7"/>
      <c r="AA356" s="66"/>
      <c r="AB356" s="66"/>
      <c r="AC356" s="66"/>
      <c r="AD356" s="66"/>
      <c r="AE356" s="66"/>
      <c r="AF356" s="66"/>
      <c r="AG356" s="7"/>
      <c r="AH356" s="7"/>
      <c r="AI356" s="7"/>
      <c r="AJ356" s="7"/>
      <c r="AK356" s="7"/>
      <c r="AL356" s="7"/>
      <c r="AM356" s="7"/>
      <c r="AN356" s="7"/>
      <c r="AO356" s="7"/>
      <c r="AP356" s="66"/>
      <c r="AQ356" s="66"/>
      <c r="AR356" s="66"/>
      <c r="AS356" s="66"/>
      <c r="AT356" s="66"/>
      <c r="AU356" s="66"/>
      <c r="AV356" s="66"/>
      <c r="AW356" s="7"/>
      <c r="AX356" s="7"/>
      <c r="AY356" s="7"/>
      <c r="AZ356" s="7"/>
      <c r="BA356" s="7"/>
      <c r="BB356" s="7"/>
      <c r="BC356" s="7"/>
      <c r="BD356" s="7"/>
    </row>
    <row r="357" spans="8:56" s="18" customFormat="1" x14ac:dyDescent="0.25">
      <c r="H357" s="8"/>
      <c r="I357" s="7"/>
      <c r="J357" s="7"/>
      <c r="K357" s="7"/>
      <c r="L357" s="7"/>
      <c r="M357" s="7"/>
      <c r="N357" s="7"/>
      <c r="O357" s="7"/>
      <c r="P357" s="7"/>
      <c r="Q357" s="7"/>
      <c r="R357" s="7"/>
      <c r="S357" s="7"/>
      <c r="T357" s="7"/>
      <c r="U357" s="7"/>
      <c r="V357" s="7"/>
      <c r="W357" s="7"/>
      <c r="X357" s="7"/>
      <c r="Y357" s="7"/>
      <c r="Z357" s="7"/>
      <c r="AA357" s="66"/>
      <c r="AB357" s="66"/>
      <c r="AC357" s="66"/>
      <c r="AD357" s="66"/>
      <c r="AE357" s="66"/>
      <c r="AF357" s="66"/>
      <c r="AG357" s="7"/>
      <c r="AH357" s="7"/>
      <c r="AI357" s="7"/>
      <c r="AJ357" s="7"/>
      <c r="AK357" s="7"/>
      <c r="AL357" s="7"/>
      <c r="AM357" s="7"/>
      <c r="AN357" s="7"/>
      <c r="AO357" s="7"/>
      <c r="AP357" s="66"/>
      <c r="AQ357" s="66"/>
      <c r="AR357" s="66"/>
      <c r="AS357" s="66"/>
      <c r="AT357" s="66"/>
      <c r="AU357" s="66"/>
      <c r="AV357" s="66"/>
      <c r="AW357" s="7"/>
      <c r="AX357" s="7"/>
      <c r="AY357" s="7"/>
      <c r="AZ357" s="7"/>
      <c r="BA357" s="7"/>
      <c r="BB357" s="7"/>
      <c r="BC357" s="7"/>
      <c r="BD357" s="7"/>
    </row>
    <row r="358" spans="8:56" s="18" customFormat="1" x14ac:dyDescent="0.25">
      <c r="H358" s="8"/>
      <c r="I358" s="7"/>
      <c r="J358" s="7"/>
      <c r="K358" s="7"/>
      <c r="L358" s="7"/>
      <c r="M358" s="7"/>
      <c r="N358" s="7"/>
      <c r="O358" s="7"/>
      <c r="P358" s="7"/>
      <c r="Q358" s="7"/>
      <c r="R358" s="7"/>
      <c r="S358" s="7"/>
      <c r="T358" s="7"/>
      <c r="U358" s="7"/>
      <c r="V358" s="7"/>
      <c r="W358" s="7"/>
      <c r="X358" s="7"/>
      <c r="Y358" s="7"/>
      <c r="Z358" s="7"/>
      <c r="AA358" s="66"/>
      <c r="AB358" s="66"/>
      <c r="AC358" s="66"/>
      <c r="AD358" s="66"/>
      <c r="AE358" s="66"/>
      <c r="AF358" s="66"/>
      <c r="AG358" s="7"/>
      <c r="AH358" s="7"/>
      <c r="AI358" s="7"/>
      <c r="AJ358" s="7"/>
      <c r="AK358" s="7"/>
      <c r="AL358" s="7"/>
      <c r="AM358" s="7"/>
      <c r="AN358" s="7"/>
      <c r="AO358" s="7"/>
      <c r="AP358" s="66"/>
      <c r="AQ358" s="66"/>
      <c r="AR358" s="66"/>
      <c r="AS358" s="66"/>
      <c r="AT358" s="66"/>
      <c r="AU358" s="66"/>
      <c r="AV358" s="66"/>
      <c r="AW358" s="7"/>
      <c r="AX358" s="7"/>
      <c r="AY358" s="7"/>
      <c r="AZ358" s="7"/>
      <c r="BA358" s="7"/>
      <c r="BB358" s="7"/>
      <c r="BC358" s="7"/>
      <c r="BD358" s="7"/>
    </row>
    <row r="359" spans="8:56" s="18" customFormat="1" x14ac:dyDescent="0.25">
      <c r="H359" s="8"/>
      <c r="I359" s="7"/>
      <c r="J359" s="7"/>
      <c r="K359" s="7"/>
      <c r="L359" s="7"/>
      <c r="M359" s="7"/>
      <c r="N359" s="7"/>
      <c r="O359" s="7"/>
      <c r="P359" s="7"/>
      <c r="Q359" s="7"/>
      <c r="R359" s="7"/>
      <c r="S359" s="7"/>
      <c r="T359" s="7"/>
      <c r="U359" s="7"/>
      <c r="V359" s="7"/>
      <c r="W359" s="7"/>
      <c r="X359" s="7"/>
      <c r="Y359" s="7"/>
      <c r="Z359" s="7"/>
      <c r="AA359" s="66"/>
      <c r="AB359" s="66"/>
      <c r="AC359" s="66"/>
      <c r="AD359" s="66"/>
      <c r="AE359" s="66"/>
      <c r="AF359" s="66"/>
      <c r="AG359" s="7"/>
      <c r="AH359" s="7"/>
      <c r="AI359" s="7"/>
      <c r="AJ359" s="7"/>
      <c r="AK359" s="7"/>
      <c r="AL359" s="7"/>
      <c r="AM359" s="7"/>
      <c r="AN359" s="7"/>
      <c r="AO359" s="7"/>
      <c r="AP359" s="66"/>
      <c r="AQ359" s="66"/>
      <c r="AR359" s="66"/>
      <c r="AS359" s="66"/>
      <c r="AT359" s="66"/>
      <c r="AU359" s="66"/>
      <c r="AV359" s="66"/>
      <c r="AW359" s="7"/>
      <c r="AX359" s="7"/>
      <c r="AY359" s="7"/>
      <c r="AZ359" s="7"/>
      <c r="BA359" s="7"/>
      <c r="BB359" s="7"/>
      <c r="BC359" s="7"/>
      <c r="BD359" s="7"/>
    </row>
    <row r="360" spans="8:56" s="18" customFormat="1" x14ac:dyDescent="0.25">
      <c r="H360" s="8"/>
      <c r="I360" s="7"/>
      <c r="J360" s="7"/>
      <c r="K360" s="7"/>
      <c r="L360" s="7"/>
      <c r="M360" s="7"/>
      <c r="N360" s="7"/>
      <c r="O360" s="7"/>
      <c r="P360" s="7"/>
      <c r="Q360" s="7"/>
      <c r="R360" s="7"/>
      <c r="S360" s="7"/>
      <c r="T360" s="7"/>
      <c r="U360" s="7"/>
      <c r="V360" s="7"/>
      <c r="W360" s="7"/>
      <c r="X360" s="7"/>
      <c r="Y360" s="7"/>
      <c r="Z360" s="7"/>
      <c r="AA360" s="66"/>
      <c r="AB360" s="66"/>
      <c r="AC360" s="66"/>
      <c r="AD360" s="66"/>
      <c r="AE360" s="66"/>
      <c r="AF360" s="66"/>
      <c r="AG360" s="7"/>
      <c r="AH360" s="7"/>
      <c r="AI360" s="7"/>
      <c r="AJ360" s="7"/>
      <c r="AK360" s="7"/>
      <c r="AL360" s="7"/>
      <c r="AM360" s="7"/>
      <c r="AN360" s="7"/>
      <c r="AO360" s="7"/>
      <c r="AP360" s="66"/>
      <c r="AQ360" s="66"/>
      <c r="AR360" s="66"/>
      <c r="AS360" s="66"/>
      <c r="AT360" s="66"/>
      <c r="AU360" s="66"/>
      <c r="AV360" s="66"/>
      <c r="AW360" s="7"/>
      <c r="AX360" s="7"/>
      <c r="AY360" s="7"/>
      <c r="AZ360" s="7"/>
      <c r="BA360" s="7"/>
      <c r="BB360" s="7"/>
      <c r="BC360" s="7"/>
      <c r="BD360" s="7"/>
    </row>
    <row r="361" spans="8:56" s="18" customFormat="1" x14ac:dyDescent="0.25">
      <c r="H361" s="8"/>
      <c r="I361" s="7"/>
      <c r="J361" s="7"/>
      <c r="K361" s="7"/>
      <c r="L361" s="7"/>
      <c r="M361" s="7"/>
      <c r="N361" s="7"/>
      <c r="O361" s="7"/>
      <c r="P361" s="7"/>
      <c r="Q361" s="7"/>
      <c r="R361" s="7"/>
      <c r="S361" s="7"/>
      <c r="T361" s="7"/>
      <c r="U361" s="7"/>
      <c r="V361" s="7"/>
      <c r="W361" s="7"/>
      <c r="X361" s="7"/>
      <c r="Y361" s="7"/>
      <c r="Z361" s="7"/>
      <c r="AA361" s="66"/>
      <c r="AB361" s="66"/>
      <c r="AC361" s="66"/>
      <c r="AD361" s="66"/>
      <c r="AE361" s="66"/>
      <c r="AF361" s="66"/>
      <c r="AG361" s="7"/>
      <c r="AH361" s="7"/>
      <c r="AI361" s="7"/>
      <c r="AJ361" s="7"/>
      <c r="AK361" s="7"/>
      <c r="AL361" s="7"/>
      <c r="AM361" s="7"/>
      <c r="AN361" s="7"/>
      <c r="AO361" s="7"/>
      <c r="AP361" s="66"/>
      <c r="AQ361" s="66"/>
      <c r="AR361" s="66"/>
      <c r="AS361" s="66"/>
      <c r="AT361" s="66"/>
      <c r="AU361" s="66"/>
      <c r="AV361" s="66"/>
      <c r="AW361" s="7"/>
      <c r="AX361" s="7"/>
      <c r="AY361" s="7"/>
      <c r="AZ361" s="7"/>
      <c r="BA361" s="7"/>
      <c r="BB361" s="7"/>
      <c r="BC361" s="7"/>
      <c r="BD361" s="7"/>
    </row>
    <row r="362" spans="8:56" s="18" customFormat="1" x14ac:dyDescent="0.25">
      <c r="H362" s="8"/>
      <c r="I362" s="7"/>
      <c r="J362" s="7"/>
      <c r="K362" s="7"/>
      <c r="L362" s="7"/>
      <c r="M362" s="7"/>
      <c r="N362" s="7"/>
      <c r="O362" s="7"/>
      <c r="P362" s="7"/>
      <c r="Q362" s="7"/>
      <c r="R362" s="7"/>
      <c r="S362" s="7"/>
      <c r="T362" s="7"/>
      <c r="U362" s="7"/>
      <c r="V362" s="7"/>
      <c r="W362" s="7"/>
      <c r="X362" s="7"/>
      <c r="Y362" s="7"/>
      <c r="Z362" s="7"/>
      <c r="AA362" s="66"/>
      <c r="AB362" s="66"/>
      <c r="AC362" s="66"/>
      <c r="AD362" s="66"/>
      <c r="AE362" s="66"/>
      <c r="AF362" s="66"/>
      <c r="AG362" s="7"/>
      <c r="AH362" s="7"/>
      <c r="AI362" s="7"/>
      <c r="AJ362" s="7"/>
      <c r="AK362" s="7"/>
      <c r="AL362" s="7"/>
      <c r="AM362" s="7"/>
      <c r="AN362" s="7"/>
      <c r="AO362" s="7"/>
      <c r="AP362" s="66"/>
      <c r="AQ362" s="66"/>
      <c r="AR362" s="66"/>
      <c r="AS362" s="66"/>
      <c r="AT362" s="66"/>
      <c r="AU362" s="66"/>
      <c r="AV362" s="66"/>
      <c r="AW362" s="7"/>
      <c r="AX362" s="7"/>
      <c r="AY362" s="7"/>
      <c r="AZ362" s="7"/>
      <c r="BA362" s="7"/>
      <c r="BB362" s="7"/>
      <c r="BC362" s="7"/>
      <c r="BD362" s="7"/>
    </row>
    <row r="363" spans="8:56" s="18" customFormat="1" x14ac:dyDescent="0.25">
      <c r="H363" s="8"/>
      <c r="I363" s="7"/>
      <c r="J363" s="7"/>
      <c r="K363" s="7"/>
      <c r="L363" s="7"/>
      <c r="M363" s="7"/>
      <c r="N363" s="7"/>
      <c r="O363" s="7"/>
      <c r="P363" s="7"/>
      <c r="Q363" s="7"/>
      <c r="R363" s="7"/>
      <c r="S363" s="7"/>
      <c r="T363" s="7"/>
      <c r="U363" s="7"/>
      <c r="V363" s="7"/>
      <c r="W363" s="7"/>
      <c r="X363" s="7"/>
      <c r="Y363" s="7"/>
      <c r="Z363" s="7"/>
      <c r="AA363" s="66"/>
      <c r="AB363" s="66"/>
      <c r="AC363" s="66"/>
      <c r="AD363" s="66"/>
      <c r="AE363" s="66"/>
      <c r="AF363" s="66"/>
      <c r="AG363" s="7"/>
      <c r="AH363" s="7"/>
      <c r="AI363" s="7"/>
      <c r="AJ363" s="7"/>
      <c r="AK363" s="7"/>
      <c r="AL363" s="7"/>
      <c r="AM363" s="7"/>
      <c r="AN363" s="7"/>
      <c r="AO363" s="7"/>
      <c r="AP363" s="66"/>
      <c r="AQ363" s="66"/>
      <c r="AR363" s="66"/>
      <c r="AS363" s="66"/>
      <c r="AT363" s="66"/>
      <c r="AU363" s="66"/>
      <c r="AV363" s="66"/>
      <c r="AW363" s="7"/>
      <c r="AX363" s="7"/>
      <c r="AY363" s="7"/>
      <c r="AZ363" s="7"/>
      <c r="BA363" s="7"/>
      <c r="BB363" s="7"/>
      <c r="BC363" s="7"/>
      <c r="BD363" s="7"/>
    </row>
    <row r="364" spans="8:56" s="18" customFormat="1" x14ac:dyDescent="0.25">
      <c r="H364" s="8"/>
      <c r="I364" s="7"/>
      <c r="J364" s="7"/>
      <c r="K364" s="7"/>
      <c r="L364" s="7"/>
      <c r="M364" s="7"/>
      <c r="N364" s="7"/>
      <c r="O364" s="7"/>
      <c r="P364" s="7"/>
      <c r="Q364" s="7"/>
      <c r="R364" s="7"/>
      <c r="S364" s="7"/>
      <c r="T364" s="7"/>
      <c r="U364" s="7"/>
      <c r="V364" s="7"/>
      <c r="W364" s="7"/>
      <c r="X364" s="7"/>
      <c r="Y364" s="7"/>
      <c r="Z364" s="7"/>
      <c r="AA364" s="66"/>
      <c r="AB364" s="66"/>
      <c r="AC364" s="66"/>
      <c r="AD364" s="66"/>
      <c r="AE364" s="66"/>
      <c r="AF364" s="66"/>
      <c r="AG364" s="7"/>
      <c r="AH364" s="7"/>
      <c r="AI364" s="7"/>
      <c r="AJ364" s="7"/>
      <c r="AK364" s="7"/>
      <c r="AL364" s="7"/>
      <c r="AM364" s="7"/>
      <c r="AN364" s="7"/>
      <c r="AO364" s="7"/>
      <c r="AP364" s="66"/>
      <c r="AQ364" s="66"/>
      <c r="AR364" s="66"/>
      <c r="AS364" s="66"/>
      <c r="AT364" s="66"/>
      <c r="AU364" s="66"/>
      <c r="AV364" s="66"/>
      <c r="AW364" s="7"/>
      <c r="AX364" s="7"/>
      <c r="AY364" s="7"/>
      <c r="AZ364" s="7"/>
      <c r="BA364" s="7"/>
      <c r="BB364" s="7"/>
      <c r="BC364" s="7"/>
      <c r="BD364" s="7"/>
    </row>
    <row r="365" spans="8:56" s="18" customFormat="1" x14ac:dyDescent="0.25">
      <c r="H365" s="8"/>
      <c r="I365" s="7"/>
      <c r="J365" s="7"/>
      <c r="K365" s="7"/>
      <c r="L365" s="7"/>
      <c r="M365" s="7"/>
      <c r="N365" s="7"/>
      <c r="O365" s="7"/>
      <c r="P365" s="7"/>
      <c r="Q365" s="7"/>
      <c r="R365" s="7"/>
      <c r="S365" s="7"/>
      <c r="T365" s="7"/>
      <c r="U365" s="7"/>
      <c r="V365" s="7"/>
      <c r="W365" s="7"/>
      <c r="X365" s="7"/>
      <c r="Y365" s="7"/>
      <c r="Z365" s="7"/>
      <c r="AA365" s="66"/>
      <c r="AB365" s="66"/>
      <c r="AC365" s="66"/>
      <c r="AD365" s="66"/>
      <c r="AE365" s="66"/>
      <c r="AF365" s="66"/>
      <c r="AG365" s="7"/>
      <c r="AH365" s="7"/>
      <c r="AI365" s="7"/>
      <c r="AJ365" s="7"/>
      <c r="AK365" s="7"/>
      <c r="AL365" s="7"/>
      <c r="AM365" s="7"/>
      <c r="AN365" s="7"/>
      <c r="AO365" s="7"/>
      <c r="AP365" s="66"/>
      <c r="AQ365" s="66"/>
      <c r="AR365" s="66"/>
      <c r="AS365" s="66"/>
      <c r="AT365" s="66"/>
      <c r="AU365" s="66"/>
      <c r="AV365" s="66"/>
      <c r="AW365" s="7"/>
      <c r="AX365" s="7"/>
      <c r="AY365" s="7"/>
      <c r="AZ365" s="7"/>
      <c r="BA365" s="7"/>
      <c r="BB365" s="7"/>
      <c r="BC365" s="7"/>
      <c r="BD365" s="7"/>
    </row>
    <row r="366" spans="8:56" s="18" customFormat="1" x14ac:dyDescent="0.25">
      <c r="H366" s="8"/>
      <c r="I366" s="7"/>
      <c r="J366" s="7"/>
      <c r="K366" s="7"/>
      <c r="L366" s="7"/>
      <c r="M366" s="7"/>
      <c r="N366" s="7"/>
      <c r="O366" s="7"/>
      <c r="P366" s="7"/>
      <c r="Q366" s="7"/>
      <c r="R366" s="7"/>
      <c r="S366" s="7"/>
      <c r="T366" s="7"/>
      <c r="U366" s="7"/>
      <c r="V366" s="7"/>
      <c r="W366" s="7"/>
      <c r="X366" s="7"/>
      <c r="Y366" s="7"/>
      <c r="Z366" s="7"/>
      <c r="AA366" s="66"/>
      <c r="AB366" s="66"/>
      <c r="AC366" s="66"/>
      <c r="AD366" s="66"/>
      <c r="AE366" s="66"/>
      <c r="AF366" s="66"/>
      <c r="AG366" s="7"/>
      <c r="AH366" s="7"/>
      <c r="AI366" s="7"/>
      <c r="AJ366" s="7"/>
      <c r="AK366" s="7"/>
      <c r="AL366" s="7"/>
      <c r="AM366" s="7"/>
      <c r="AN366" s="7"/>
      <c r="AO366" s="7"/>
      <c r="AP366" s="66"/>
      <c r="AQ366" s="66"/>
      <c r="AR366" s="66"/>
      <c r="AS366" s="66"/>
      <c r="AT366" s="66"/>
      <c r="AU366" s="66"/>
      <c r="AV366" s="66"/>
      <c r="AW366" s="7"/>
      <c r="AX366" s="7"/>
      <c r="AY366" s="7"/>
      <c r="AZ366" s="7"/>
      <c r="BA366" s="7"/>
      <c r="BB366" s="7"/>
      <c r="BC366" s="7"/>
      <c r="BD366" s="7"/>
    </row>
    <row r="367" spans="8:56" s="18" customFormat="1" x14ac:dyDescent="0.25">
      <c r="H367" s="8"/>
      <c r="I367" s="7"/>
      <c r="J367" s="7"/>
      <c r="K367" s="7"/>
      <c r="L367" s="7"/>
      <c r="M367" s="7"/>
      <c r="N367" s="7"/>
      <c r="O367" s="7"/>
      <c r="P367" s="7"/>
      <c r="Q367" s="7"/>
      <c r="R367" s="7"/>
      <c r="S367" s="7"/>
      <c r="T367" s="7"/>
      <c r="U367" s="7"/>
      <c r="V367" s="7"/>
      <c r="W367" s="7"/>
      <c r="X367" s="7"/>
      <c r="Y367" s="7"/>
      <c r="Z367" s="7"/>
      <c r="AA367" s="66"/>
      <c r="AB367" s="66"/>
      <c r="AC367" s="66"/>
      <c r="AD367" s="66"/>
      <c r="AE367" s="66"/>
      <c r="AF367" s="66"/>
      <c r="AG367" s="7"/>
      <c r="AH367" s="7"/>
      <c r="AI367" s="7"/>
      <c r="AJ367" s="7"/>
      <c r="AK367" s="7"/>
      <c r="AL367" s="7"/>
      <c r="AM367" s="7"/>
      <c r="AN367" s="7"/>
      <c r="AO367" s="7"/>
      <c r="AP367" s="66"/>
      <c r="AQ367" s="66"/>
      <c r="AR367" s="66"/>
      <c r="AS367" s="66"/>
      <c r="AT367" s="66"/>
      <c r="AU367" s="66"/>
      <c r="AV367" s="66"/>
      <c r="AW367" s="7"/>
      <c r="AX367" s="7"/>
      <c r="AY367" s="7"/>
      <c r="AZ367" s="7"/>
      <c r="BA367" s="7"/>
      <c r="BB367" s="7"/>
      <c r="BC367" s="7"/>
      <c r="BD367" s="7"/>
    </row>
    <row r="368" spans="8:56" s="18" customFormat="1" x14ac:dyDescent="0.25">
      <c r="H368" s="8"/>
      <c r="I368" s="7"/>
      <c r="J368" s="7"/>
      <c r="K368" s="7"/>
      <c r="L368" s="7"/>
      <c r="M368" s="7"/>
      <c r="N368" s="7"/>
      <c r="O368" s="7"/>
      <c r="P368" s="7"/>
      <c r="Q368" s="7"/>
      <c r="R368" s="7"/>
      <c r="S368" s="7"/>
      <c r="T368" s="7"/>
      <c r="U368" s="7"/>
      <c r="V368" s="7"/>
      <c r="W368" s="7"/>
      <c r="X368" s="7"/>
      <c r="Y368" s="7"/>
      <c r="Z368" s="7"/>
      <c r="AA368" s="66"/>
      <c r="AB368" s="66"/>
      <c r="AC368" s="66"/>
      <c r="AD368" s="66"/>
      <c r="AE368" s="66"/>
      <c r="AF368" s="66"/>
      <c r="AG368" s="7"/>
      <c r="AH368" s="7"/>
      <c r="AI368" s="7"/>
      <c r="AJ368" s="7"/>
      <c r="AK368" s="7"/>
      <c r="AL368" s="7"/>
      <c r="AM368" s="7"/>
      <c r="AN368" s="7"/>
      <c r="AO368" s="7"/>
      <c r="AP368" s="66"/>
      <c r="AQ368" s="66"/>
      <c r="AR368" s="66"/>
      <c r="AS368" s="66"/>
      <c r="AT368" s="66"/>
      <c r="AU368" s="66"/>
      <c r="AV368" s="66"/>
      <c r="AW368" s="7"/>
      <c r="AX368" s="7"/>
      <c r="AY368" s="7"/>
      <c r="AZ368" s="7"/>
      <c r="BA368" s="7"/>
      <c r="BB368" s="7"/>
      <c r="BC368" s="7"/>
      <c r="BD368" s="7"/>
    </row>
    <row r="369" spans="8:56" s="18" customFormat="1" x14ac:dyDescent="0.25">
      <c r="H369" s="8"/>
      <c r="I369" s="7"/>
      <c r="J369" s="7"/>
      <c r="K369" s="7"/>
      <c r="L369" s="7"/>
      <c r="M369" s="7"/>
      <c r="N369" s="7"/>
      <c r="O369" s="7"/>
      <c r="P369" s="7"/>
      <c r="Q369" s="7"/>
      <c r="R369" s="7"/>
      <c r="S369" s="7"/>
      <c r="T369" s="7"/>
      <c r="U369" s="7"/>
      <c r="V369" s="7"/>
      <c r="W369" s="7"/>
      <c r="X369" s="7"/>
      <c r="Y369" s="7"/>
      <c r="Z369" s="7"/>
      <c r="AA369" s="66"/>
      <c r="AB369" s="66"/>
      <c r="AC369" s="66"/>
      <c r="AD369" s="66"/>
      <c r="AE369" s="66"/>
      <c r="AF369" s="66"/>
      <c r="AG369" s="7"/>
      <c r="AH369" s="7"/>
      <c r="AI369" s="7"/>
      <c r="AJ369" s="7"/>
      <c r="AK369" s="7"/>
      <c r="AL369" s="7"/>
      <c r="AM369" s="7"/>
      <c r="AN369" s="7"/>
      <c r="AO369" s="7"/>
      <c r="AP369" s="66"/>
      <c r="AQ369" s="66"/>
      <c r="AR369" s="66"/>
      <c r="AS369" s="66"/>
      <c r="AT369" s="66"/>
      <c r="AU369" s="66"/>
      <c r="AV369" s="66"/>
      <c r="AW369" s="7"/>
      <c r="AX369" s="7"/>
      <c r="AY369" s="7"/>
      <c r="AZ369" s="7"/>
      <c r="BA369" s="7"/>
      <c r="BB369" s="7"/>
      <c r="BC369" s="7"/>
      <c r="BD369" s="7"/>
    </row>
    <row r="370" spans="8:56" s="18" customFormat="1" x14ac:dyDescent="0.25">
      <c r="H370" s="8"/>
      <c r="I370" s="7"/>
      <c r="J370" s="7"/>
      <c r="K370" s="7"/>
      <c r="L370" s="7"/>
      <c r="M370" s="7"/>
      <c r="N370" s="7"/>
      <c r="O370" s="7"/>
      <c r="P370" s="7"/>
      <c r="Q370" s="7"/>
      <c r="R370" s="7"/>
      <c r="S370" s="7"/>
      <c r="T370" s="7"/>
      <c r="U370" s="7"/>
      <c r="V370" s="7"/>
      <c r="W370" s="7"/>
      <c r="X370" s="7"/>
      <c r="Y370" s="7"/>
      <c r="Z370" s="7"/>
      <c r="AA370" s="66"/>
      <c r="AB370" s="66"/>
      <c r="AC370" s="66"/>
      <c r="AD370" s="66"/>
      <c r="AE370" s="66"/>
      <c r="AF370" s="66"/>
      <c r="AG370" s="7"/>
      <c r="AH370" s="7"/>
      <c r="AI370" s="7"/>
      <c r="AJ370" s="7"/>
      <c r="AK370" s="7"/>
      <c r="AL370" s="7"/>
      <c r="AM370" s="7"/>
      <c r="AN370" s="7"/>
      <c r="AO370" s="7"/>
      <c r="AP370" s="66"/>
      <c r="AQ370" s="66"/>
      <c r="AR370" s="66"/>
      <c r="AS370" s="66"/>
      <c r="AT370" s="66"/>
      <c r="AU370" s="66"/>
      <c r="AV370" s="66"/>
      <c r="AW370" s="7"/>
      <c r="AX370" s="7"/>
      <c r="AY370" s="7"/>
      <c r="AZ370" s="7"/>
      <c r="BA370" s="7"/>
      <c r="BB370" s="7"/>
      <c r="BC370" s="7"/>
      <c r="BD370" s="7"/>
    </row>
    <row r="371" spans="8:56" s="18" customFormat="1" x14ac:dyDescent="0.25">
      <c r="H371" s="8"/>
      <c r="I371" s="7"/>
      <c r="J371" s="7"/>
      <c r="K371" s="7"/>
      <c r="L371" s="7"/>
      <c r="M371" s="7"/>
      <c r="N371" s="7"/>
      <c r="O371" s="7"/>
      <c r="P371" s="7"/>
      <c r="Q371" s="7"/>
      <c r="R371" s="7"/>
      <c r="S371" s="7"/>
      <c r="T371" s="7"/>
      <c r="U371" s="7"/>
      <c r="V371" s="7"/>
      <c r="W371" s="7"/>
      <c r="X371" s="7"/>
      <c r="Y371" s="7"/>
      <c r="Z371" s="7"/>
      <c r="AA371" s="66"/>
      <c r="AB371" s="66"/>
      <c r="AC371" s="66"/>
      <c r="AD371" s="66"/>
      <c r="AE371" s="66"/>
      <c r="AF371" s="66"/>
      <c r="AG371" s="7"/>
      <c r="AH371" s="7"/>
      <c r="AI371" s="7"/>
      <c r="AJ371" s="7"/>
      <c r="AK371" s="7"/>
      <c r="AL371" s="7"/>
      <c r="AM371" s="7"/>
      <c r="AN371" s="7"/>
      <c r="AO371" s="7"/>
      <c r="AP371" s="66"/>
      <c r="AQ371" s="66"/>
      <c r="AR371" s="66"/>
      <c r="AS371" s="66"/>
      <c r="AT371" s="66"/>
      <c r="AU371" s="66"/>
      <c r="AV371" s="66"/>
      <c r="AW371" s="7"/>
      <c r="AX371" s="7"/>
      <c r="AY371" s="7"/>
      <c r="AZ371" s="7"/>
      <c r="BA371" s="7"/>
      <c r="BB371" s="7"/>
      <c r="BC371" s="7"/>
      <c r="BD371" s="7"/>
    </row>
    <row r="372" spans="8:56" s="18" customFormat="1" x14ac:dyDescent="0.25">
      <c r="H372" s="8"/>
      <c r="I372" s="7"/>
      <c r="J372" s="7"/>
      <c r="K372" s="7"/>
      <c r="L372" s="7"/>
      <c r="M372" s="7"/>
      <c r="N372" s="7"/>
      <c r="O372" s="7"/>
      <c r="P372" s="7"/>
      <c r="Q372" s="7"/>
      <c r="R372" s="7"/>
      <c r="S372" s="7"/>
      <c r="T372" s="7"/>
      <c r="U372" s="7"/>
      <c r="V372" s="7"/>
      <c r="W372" s="7"/>
      <c r="X372" s="7"/>
      <c r="Y372" s="7"/>
      <c r="Z372" s="7"/>
      <c r="AA372" s="66"/>
      <c r="AB372" s="66"/>
      <c r="AC372" s="66"/>
      <c r="AD372" s="66"/>
      <c r="AE372" s="66"/>
      <c r="AF372" s="66"/>
      <c r="AG372" s="7"/>
      <c r="AH372" s="7"/>
      <c r="AI372" s="7"/>
      <c r="AJ372" s="7"/>
      <c r="AK372" s="7"/>
      <c r="AL372" s="7"/>
      <c r="AM372" s="7"/>
      <c r="AN372" s="7"/>
      <c r="AO372" s="7"/>
      <c r="AP372" s="66"/>
      <c r="AQ372" s="66"/>
      <c r="AR372" s="66"/>
      <c r="AS372" s="66"/>
      <c r="AT372" s="66"/>
      <c r="AU372" s="66"/>
      <c r="AV372" s="66"/>
      <c r="AW372" s="7"/>
      <c r="AX372" s="7"/>
      <c r="AY372" s="7"/>
      <c r="AZ372" s="7"/>
      <c r="BA372" s="7"/>
      <c r="BB372" s="7"/>
      <c r="BC372" s="7"/>
      <c r="BD372" s="7"/>
    </row>
    <row r="373" spans="8:56" s="18" customFormat="1" x14ac:dyDescent="0.25">
      <c r="H373" s="8"/>
      <c r="I373" s="7"/>
      <c r="J373" s="7"/>
      <c r="K373" s="7"/>
      <c r="L373" s="7"/>
      <c r="M373" s="7"/>
      <c r="N373" s="7"/>
      <c r="O373" s="7"/>
      <c r="P373" s="7"/>
      <c r="Q373" s="7"/>
      <c r="R373" s="7"/>
      <c r="S373" s="7"/>
      <c r="T373" s="7"/>
      <c r="U373" s="7"/>
      <c r="V373" s="7"/>
      <c r="W373" s="7"/>
      <c r="X373" s="7"/>
      <c r="Y373" s="7"/>
      <c r="Z373" s="7"/>
      <c r="AA373" s="66"/>
      <c r="AB373" s="66"/>
      <c r="AC373" s="66"/>
      <c r="AD373" s="66"/>
      <c r="AE373" s="66"/>
      <c r="AF373" s="66"/>
      <c r="AG373" s="7"/>
      <c r="AH373" s="7"/>
      <c r="AI373" s="7"/>
      <c r="AJ373" s="7"/>
      <c r="AK373" s="7"/>
      <c r="AL373" s="7"/>
      <c r="AM373" s="7"/>
      <c r="AN373" s="7"/>
      <c r="AO373" s="7"/>
      <c r="AP373" s="66"/>
      <c r="AQ373" s="66"/>
      <c r="AR373" s="66"/>
      <c r="AS373" s="66"/>
      <c r="AT373" s="66"/>
      <c r="AU373" s="66"/>
      <c r="AV373" s="66"/>
      <c r="AW373" s="7"/>
      <c r="AX373" s="7"/>
      <c r="AY373" s="7"/>
      <c r="AZ373" s="7"/>
      <c r="BA373" s="7"/>
      <c r="BB373" s="7"/>
      <c r="BC373" s="7"/>
      <c r="BD373" s="7"/>
    </row>
    <row r="374" spans="8:56" s="18" customFormat="1" x14ac:dyDescent="0.25">
      <c r="H374" s="8"/>
      <c r="I374" s="7"/>
      <c r="J374" s="7"/>
      <c r="K374" s="7"/>
      <c r="L374" s="7"/>
      <c r="M374" s="7"/>
      <c r="N374" s="7"/>
      <c r="O374" s="7"/>
      <c r="P374" s="7"/>
      <c r="Q374" s="7"/>
      <c r="R374" s="7"/>
      <c r="S374" s="7"/>
      <c r="T374" s="7"/>
      <c r="U374" s="7"/>
      <c r="V374" s="7"/>
      <c r="W374" s="7"/>
      <c r="X374" s="7"/>
      <c r="Y374" s="7"/>
      <c r="Z374" s="7"/>
      <c r="AA374" s="66"/>
      <c r="AB374" s="66"/>
      <c r="AC374" s="66"/>
      <c r="AD374" s="66"/>
      <c r="AE374" s="66"/>
      <c r="AF374" s="66"/>
      <c r="AG374" s="7"/>
      <c r="AH374" s="7"/>
      <c r="AI374" s="7"/>
      <c r="AJ374" s="7"/>
      <c r="AK374" s="7"/>
      <c r="AL374" s="7"/>
      <c r="AM374" s="7"/>
      <c r="AN374" s="7"/>
      <c r="AO374" s="7"/>
      <c r="AP374" s="66"/>
      <c r="AQ374" s="66"/>
      <c r="AR374" s="66"/>
      <c r="AS374" s="66"/>
      <c r="AT374" s="66"/>
      <c r="AU374" s="66"/>
      <c r="AV374" s="66"/>
      <c r="AW374" s="7"/>
      <c r="AX374" s="7"/>
      <c r="AY374" s="7"/>
      <c r="AZ374" s="7"/>
      <c r="BA374" s="7"/>
      <c r="BB374" s="7"/>
      <c r="BC374" s="7"/>
      <c r="BD374" s="7"/>
    </row>
    <row r="375" spans="8:56" s="18" customFormat="1" x14ac:dyDescent="0.25">
      <c r="H375" s="8"/>
      <c r="I375" s="7"/>
      <c r="J375" s="7"/>
      <c r="K375" s="7"/>
      <c r="L375" s="7"/>
      <c r="M375" s="7"/>
      <c r="N375" s="7"/>
      <c r="O375" s="7"/>
      <c r="P375" s="7"/>
      <c r="Q375" s="7"/>
      <c r="R375" s="7"/>
      <c r="S375" s="7"/>
      <c r="T375" s="7"/>
      <c r="U375" s="7"/>
      <c r="V375" s="7"/>
      <c r="W375" s="7"/>
      <c r="X375" s="7"/>
      <c r="Y375" s="7"/>
      <c r="Z375" s="7"/>
      <c r="AA375" s="66"/>
      <c r="AB375" s="66"/>
      <c r="AC375" s="66"/>
      <c r="AD375" s="66"/>
      <c r="AE375" s="66"/>
      <c r="AF375" s="66"/>
      <c r="AG375" s="7"/>
      <c r="AH375" s="7"/>
      <c r="AI375" s="7"/>
      <c r="AJ375" s="7"/>
      <c r="AK375" s="7"/>
      <c r="AL375" s="7"/>
      <c r="AM375" s="7"/>
      <c r="AN375" s="7"/>
      <c r="AO375" s="7"/>
      <c r="AP375" s="66"/>
      <c r="AQ375" s="66"/>
      <c r="AR375" s="66"/>
      <c r="AS375" s="66"/>
      <c r="AT375" s="66"/>
      <c r="AU375" s="66"/>
      <c r="AV375" s="66"/>
      <c r="AW375" s="7"/>
      <c r="AX375" s="7"/>
      <c r="AY375" s="7"/>
      <c r="AZ375" s="7"/>
      <c r="BA375" s="7"/>
      <c r="BB375" s="7"/>
      <c r="BC375" s="7"/>
      <c r="BD375" s="7"/>
    </row>
    <row r="376" spans="8:56" s="18" customFormat="1" x14ac:dyDescent="0.25">
      <c r="H376" s="8"/>
      <c r="I376" s="7"/>
      <c r="J376" s="7"/>
      <c r="K376" s="7"/>
      <c r="L376" s="7"/>
      <c r="M376" s="7"/>
      <c r="N376" s="7"/>
      <c r="O376" s="7"/>
      <c r="P376" s="7"/>
      <c r="Q376" s="7"/>
      <c r="R376" s="7"/>
      <c r="S376" s="7"/>
      <c r="T376" s="7"/>
      <c r="U376" s="7"/>
      <c r="V376" s="7"/>
      <c r="W376" s="7"/>
      <c r="X376" s="7"/>
      <c r="Y376" s="7"/>
      <c r="Z376" s="7"/>
      <c r="AA376" s="66"/>
      <c r="AB376" s="66"/>
      <c r="AC376" s="66"/>
      <c r="AD376" s="66"/>
      <c r="AE376" s="66"/>
      <c r="AF376" s="66"/>
      <c r="AG376" s="7"/>
      <c r="AH376" s="7"/>
      <c r="AI376" s="7"/>
      <c r="AJ376" s="7"/>
      <c r="AK376" s="7"/>
      <c r="AL376" s="7"/>
      <c r="AM376" s="7"/>
      <c r="AN376" s="7"/>
      <c r="AO376" s="7"/>
      <c r="AP376" s="66"/>
      <c r="AQ376" s="66"/>
      <c r="AR376" s="66"/>
      <c r="AS376" s="66"/>
      <c r="AT376" s="66"/>
      <c r="AU376" s="66"/>
      <c r="AV376" s="66"/>
      <c r="AW376" s="7"/>
      <c r="AX376" s="7"/>
      <c r="AY376" s="7"/>
      <c r="AZ376" s="7"/>
      <c r="BA376" s="7"/>
      <c r="BB376" s="7"/>
      <c r="BC376" s="7"/>
      <c r="BD376" s="7"/>
    </row>
    <row r="377" spans="8:56" s="18" customFormat="1" x14ac:dyDescent="0.25">
      <c r="H377" s="8"/>
      <c r="I377" s="7"/>
      <c r="J377" s="7"/>
      <c r="K377" s="7"/>
      <c r="L377" s="7"/>
      <c r="M377" s="7"/>
      <c r="N377" s="7"/>
      <c r="O377" s="7"/>
      <c r="P377" s="7"/>
      <c r="Q377" s="7"/>
      <c r="R377" s="7"/>
      <c r="S377" s="7"/>
      <c r="T377" s="7"/>
      <c r="U377" s="7"/>
      <c r="V377" s="7"/>
      <c r="W377" s="7"/>
      <c r="X377" s="7"/>
      <c r="Y377" s="7"/>
      <c r="Z377" s="7"/>
      <c r="AA377" s="66"/>
      <c r="AB377" s="66"/>
      <c r="AC377" s="66"/>
      <c r="AD377" s="66"/>
      <c r="AE377" s="66"/>
      <c r="AF377" s="66"/>
      <c r="AG377" s="7"/>
      <c r="AH377" s="7"/>
      <c r="AI377" s="7"/>
      <c r="AJ377" s="7"/>
      <c r="AK377" s="7"/>
      <c r="AL377" s="7"/>
      <c r="AM377" s="7"/>
      <c r="AN377" s="7"/>
      <c r="AO377" s="7"/>
      <c r="AP377" s="66"/>
      <c r="AQ377" s="66"/>
      <c r="AR377" s="66"/>
      <c r="AS377" s="66"/>
      <c r="AT377" s="66"/>
      <c r="AU377" s="66"/>
      <c r="AV377" s="66"/>
      <c r="AW377" s="7"/>
      <c r="AX377" s="7"/>
      <c r="AY377" s="7"/>
      <c r="AZ377" s="7"/>
      <c r="BA377" s="7"/>
      <c r="BB377" s="7"/>
      <c r="BC377" s="7"/>
      <c r="BD377" s="7"/>
    </row>
    <row r="378" spans="8:56" s="18" customFormat="1" x14ac:dyDescent="0.25">
      <c r="H378" s="8"/>
      <c r="I378" s="7"/>
      <c r="J378" s="7"/>
      <c r="K378" s="7"/>
      <c r="L378" s="7"/>
      <c r="M378" s="7"/>
      <c r="N378" s="7"/>
      <c r="O378" s="7"/>
      <c r="P378" s="7"/>
      <c r="Q378" s="7"/>
      <c r="R378" s="7"/>
      <c r="S378" s="7"/>
      <c r="T378" s="7"/>
      <c r="U378" s="7"/>
      <c r="V378" s="7"/>
      <c r="W378" s="7"/>
      <c r="X378" s="7"/>
      <c r="Y378" s="7"/>
      <c r="Z378" s="7"/>
      <c r="AA378" s="66"/>
      <c r="AB378" s="66"/>
      <c r="AC378" s="66"/>
      <c r="AD378" s="66"/>
      <c r="AE378" s="66"/>
      <c r="AF378" s="66"/>
      <c r="AG378" s="7"/>
      <c r="AH378" s="7"/>
      <c r="AI378" s="7"/>
      <c r="AJ378" s="7"/>
      <c r="AK378" s="7"/>
      <c r="AL378" s="7"/>
      <c r="AM378" s="7"/>
      <c r="AN378" s="7"/>
      <c r="AO378" s="7"/>
      <c r="AP378" s="66"/>
      <c r="AQ378" s="66"/>
      <c r="AR378" s="66"/>
      <c r="AS378" s="66"/>
      <c r="AT378" s="66"/>
      <c r="AU378" s="66"/>
      <c r="AV378" s="66"/>
      <c r="AW378" s="7"/>
      <c r="AX378" s="7"/>
      <c r="AY378" s="7"/>
      <c r="AZ378" s="7"/>
      <c r="BA378" s="7"/>
      <c r="BB378" s="7"/>
      <c r="BC378" s="7"/>
      <c r="BD378" s="7"/>
    </row>
    <row r="379" spans="8:56" s="18" customFormat="1" x14ac:dyDescent="0.25">
      <c r="H379" s="8"/>
      <c r="I379" s="7"/>
      <c r="J379" s="7"/>
      <c r="K379" s="7"/>
      <c r="L379" s="7"/>
      <c r="M379" s="7"/>
      <c r="N379" s="7"/>
      <c r="O379" s="7"/>
      <c r="P379" s="7"/>
      <c r="Q379" s="7"/>
      <c r="R379" s="7"/>
      <c r="S379" s="7"/>
      <c r="T379" s="7"/>
      <c r="U379" s="7"/>
      <c r="V379" s="7"/>
      <c r="W379" s="7"/>
      <c r="X379" s="7"/>
      <c r="Y379" s="7"/>
      <c r="Z379" s="7"/>
      <c r="AA379" s="66"/>
      <c r="AB379" s="66"/>
      <c r="AC379" s="66"/>
      <c r="AD379" s="66"/>
      <c r="AE379" s="66"/>
      <c r="AF379" s="66"/>
      <c r="AG379" s="7"/>
      <c r="AH379" s="7"/>
      <c r="AI379" s="7"/>
      <c r="AJ379" s="7"/>
      <c r="AK379" s="7"/>
      <c r="AL379" s="7"/>
      <c r="AM379" s="7"/>
      <c r="AN379" s="7"/>
      <c r="AO379" s="7"/>
      <c r="AP379" s="66"/>
      <c r="AQ379" s="66"/>
      <c r="AR379" s="66"/>
      <c r="AS379" s="66"/>
      <c r="AT379" s="66"/>
      <c r="AU379" s="66"/>
      <c r="AV379" s="66"/>
      <c r="AW379" s="7"/>
      <c r="AX379" s="7"/>
      <c r="AY379" s="7"/>
      <c r="AZ379" s="7"/>
      <c r="BA379" s="7"/>
      <c r="BB379" s="7"/>
      <c r="BC379" s="7"/>
      <c r="BD379" s="7"/>
    </row>
    <row r="380" spans="8:56" s="18" customFormat="1" x14ac:dyDescent="0.25">
      <c r="H380" s="8"/>
      <c r="I380" s="7"/>
      <c r="J380" s="7"/>
      <c r="K380" s="7"/>
      <c r="L380" s="7"/>
      <c r="M380" s="7"/>
      <c r="N380" s="7"/>
      <c r="O380" s="7"/>
      <c r="P380" s="7"/>
      <c r="Q380" s="7"/>
      <c r="R380" s="7"/>
      <c r="S380" s="7"/>
      <c r="T380" s="7"/>
      <c r="U380" s="7"/>
      <c r="V380" s="7"/>
      <c r="W380" s="7"/>
      <c r="X380" s="7"/>
      <c r="Y380" s="7"/>
      <c r="Z380" s="7"/>
      <c r="AA380" s="66"/>
      <c r="AB380" s="66"/>
      <c r="AC380" s="66"/>
      <c r="AD380" s="66"/>
      <c r="AE380" s="66"/>
      <c r="AF380" s="66"/>
      <c r="AG380" s="7"/>
      <c r="AH380" s="7"/>
      <c r="AI380" s="7"/>
      <c r="AJ380" s="7"/>
      <c r="AK380" s="7"/>
      <c r="AL380" s="7"/>
      <c r="AM380" s="7"/>
      <c r="AN380" s="7"/>
      <c r="AO380" s="7"/>
      <c r="AP380" s="66"/>
      <c r="AQ380" s="66"/>
      <c r="AR380" s="66"/>
      <c r="AS380" s="66"/>
      <c r="AT380" s="66"/>
      <c r="AU380" s="66"/>
      <c r="AV380" s="66"/>
      <c r="AW380" s="7"/>
      <c r="AX380" s="7"/>
      <c r="AY380" s="7"/>
      <c r="AZ380" s="7"/>
      <c r="BA380" s="7"/>
      <c r="BB380" s="7"/>
      <c r="BC380" s="7"/>
      <c r="BD380" s="7"/>
    </row>
    <row r="381" spans="8:56" s="18" customFormat="1" x14ac:dyDescent="0.25">
      <c r="H381" s="8"/>
      <c r="I381" s="7"/>
      <c r="J381" s="7"/>
      <c r="K381" s="7"/>
      <c r="L381" s="7"/>
      <c r="M381" s="7"/>
      <c r="N381" s="7"/>
      <c r="O381" s="7"/>
      <c r="P381" s="7"/>
      <c r="Q381" s="7"/>
      <c r="R381" s="7"/>
      <c r="S381" s="7"/>
      <c r="T381" s="7"/>
      <c r="U381" s="7"/>
      <c r="V381" s="7"/>
      <c r="W381" s="7"/>
      <c r="X381" s="7"/>
      <c r="Y381" s="7"/>
      <c r="Z381" s="7"/>
      <c r="AA381" s="66"/>
      <c r="AB381" s="66"/>
      <c r="AC381" s="66"/>
      <c r="AD381" s="66"/>
      <c r="AE381" s="66"/>
      <c r="AF381" s="66"/>
      <c r="AG381" s="7"/>
      <c r="AH381" s="7"/>
      <c r="AI381" s="7"/>
      <c r="AJ381" s="7"/>
      <c r="AK381" s="7"/>
      <c r="AL381" s="7"/>
      <c r="AM381" s="7"/>
      <c r="AN381" s="7"/>
      <c r="AO381" s="7"/>
      <c r="AP381" s="66"/>
      <c r="AQ381" s="66"/>
      <c r="AR381" s="66"/>
      <c r="AS381" s="66"/>
      <c r="AT381" s="66"/>
      <c r="AU381" s="66"/>
      <c r="AV381" s="66"/>
      <c r="AW381" s="7"/>
      <c r="AX381" s="7"/>
      <c r="AY381" s="7"/>
      <c r="AZ381" s="7"/>
      <c r="BA381" s="7"/>
      <c r="BB381" s="7"/>
      <c r="BC381" s="7"/>
      <c r="BD381" s="7"/>
    </row>
    <row r="382" spans="8:56" s="18" customFormat="1" x14ac:dyDescent="0.25">
      <c r="H382" s="8"/>
      <c r="I382" s="7"/>
      <c r="J382" s="7"/>
      <c r="K382" s="7"/>
      <c r="L382" s="7"/>
      <c r="M382" s="7"/>
      <c r="N382" s="7"/>
      <c r="O382" s="7"/>
      <c r="P382" s="7"/>
      <c r="Q382" s="7"/>
      <c r="R382" s="7"/>
      <c r="S382" s="7"/>
      <c r="T382" s="7"/>
      <c r="U382" s="7"/>
      <c r="V382" s="7"/>
      <c r="W382" s="7"/>
      <c r="X382" s="7"/>
      <c r="Y382" s="7"/>
      <c r="Z382" s="7"/>
      <c r="AA382" s="66"/>
      <c r="AB382" s="66"/>
      <c r="AC382" s="66"/>
      <c r="AD382" s="66"/>
      <c r="AE382" s="66"/>
      <c r="AF382" s="66"/>
      <c r="AG382" s="7"/>
      <c r="AH382" s="7"/>
      <c r="AI382" s="7"/>
      <c r="AJ382" s="7"/>
      <c r="AK382" s="7"/>
      <c r="AL382" s="7"/>
      <c r="AM382" s="7"/>
      <c r="AN382" s="7"/>
      <c r="AO382" s="7"/>
      <c r="AP382" s="66"/>
      <c r="AQ382" s="66"/>
      <c r="AR382" s="66"/>
      <c r="AS382" s="66"/>
      <c r="AT382" s="66"/>
      <c r="AU382" s="66"/>
      <c r="AV382" s="66"/>
      <c r="AW382" s="7"/>
      <c r="AX382" s="7"/>
      <c r="AY382" s="7"/>
      <c r="AZ382" s="7"/>
      <c r="BA382" s="7"/>
      <c r="BB382" s="7"/>
      <c r="BC382" s="7"/>
      <c r="BD382" s="7"/>
    </row>
    <row r="383" spans="8:56" s="18" customFormat="1" x14ac:dyDescent="0.25">
      <c r="H383" s="8"/>
      <c r="I383" s="7"/>
      <c r="J383" s="7"/>
      <c r="K383" s="7"/>
      <c r="L383" s="7"/>
      <c r="M383" s="7"/>
      <c r="N383" s="7"/>
      <c r="O383" s="7"/>
      <c r="P383" s="7"/>
      <c r="Q383" s="7"/>
      <c r="R383" s="7"/>
      <c r="S383" s="7"/>
      <c r="T383" s="7"/>
      <c r="U383" s="7"/>
      <c r="V383" s="7"/>
      <c r="W383" s="7"/>
      <c r="X383" s="7"/>
      <c r="Y383" s="7"/>
      <c r="Z383" s="7"/>
      <c r="AA383" s="66"/>
      <c r="AB383" s="66"/>
      <c r="AC383" s="66"/>
      <c r="AD383" s="66"/>
      <c r="AE383" s="66"/>
      <c r="AF383" s="66"/>
      <c r="AG383" s="7"/>
      <c r="AH383" s="7"/>
      <c r="AI383" s="7"/>
      <c r="AJ383" s="7"/>
      <c r="AK383" s="7"/>
      <c r="AL383" s="7"/>
      <c r="AM383" s="7"/>
      <c r="AN383" s="7"/>
      <c r="AO383" s="7"/>
      <c r="AP383" s="66"/>
      <c r="AQ383" s="66"/>
      <c r="AR383" s="66"/>
      <c r="AS383" s="66"/>
      <c r="AT383" s="66"/>
      <c r="AU383" s="66"/>
      <c r="AV383" s="66"/>
      <c r="AW383" s="7"/>
      <c r="AX383" s="7"/>
      <c r="AY383" s="7"/>
      <c r="AZ383" s="7"/>
      <c r="BA383" s="7"/>
      <c r="BB383" s="7"/>
      <c r="BC383" s="7"/>
      <c r="BD383" s="7"/>
    </row>
    <row r="384" spans="8:56" s="18" customFormat="1" x14ac:dyDescent="0.25">
      <c r="H384" s="8"/>
      <c r="I384" s="7"/>
      <c r="J384" s="7"/>
      <c r="K384" s="7"/>
      <c r="L384" s="7"/>
      <c r="M384" s="7"/>
      <c r="N384" s="7"/>
      <c r="O384" s="7"/>
      <c r="P384" s="7"/>
      <c r="Q384" s="7"/>
      <c r="R384" s="7"/>
      <c r="S384" s="7"/>
      <c r="T384" s="7"/>
      <c r="U384" s="7"/>
      <c r="V384" s="7"/>
      <c r="W384" s="7"/>
      <c r="X384" s="7"/>
      <c r="Y384" s="7"/>
      <c r="Z384" s="7"/>
      <c r="AA384" s="66"/>
      <c r="AB384" s="66"/>
      <c r="AC384" s="66"/>
      <c r="AD384" s="66"/>
      <c r="AE384" s="66"/>
      <c r="AF384" s="66"/>
      <c r="AG384" s="7"/>
      <c r="AH384" s="7"/>
      <c r="AI384" s="7"/>
      <c r="AJ384" s="7"/>
      <c r="AK384" s="7"/>
      <c r="AL384" s="7"/>
      <c r="AM384" s="7"/>
      <c r="AN384" s="7"/>
      <c r="AO384" s="7"/>
      <c r="AP384" s="66"/>
      <c r="AQ384" s="66"/>
      <c r="AR384" s="66"/>
      <c r="AS384" s="66"/>
      <c r="AT384" s="66"/>
      <c r="AU384" s="66"/>
      <c r="AV384" s="66"/>
      <c r="AW384" s="7"/>
      <c r="AX384" s="7"/>
      <c r="AY384" s="7"/>
      <c r="AZ384" s="7"/>
      <c r="BA384" s="7"/>
      <c r="BB384" s="7"/>
      <c r="BC384" s="7"/>
      <c r="BD384" s="7"/>
    </row>
    <row r="385" spans="8:56" s="18" customFormat="1" x14ac:dyDescent="0.25">
      <c r="H385" s="8"/>
      <c r="I385" s="7"/>
      <c r="J385" s="7"/>
      <c r="K385" s="7"/>
      <c r="L385" s="7"/>
      <c r="M385" s="7"/>
      <c r="N385" s="7"/>
      <c r="O385" s="7"/>
      <c r="P385" s="7"/>
      <c r="Q385" s="7"/>
      <c r="R385" s="7"/>
      <c r="S385" s="7"/>
      <c r="T385" s="7"/>
      <c r="U385" s="7"/>
      <c r="V385" s="7"/>
      <c r="W385" s="7"/>
      <c r="X385" s="7"/>
      <c r="Y385" s="7"/>
      <c r="Z385" s="7"/>
      <c r="AA385" s="66"/>
      <c r="AB385" s="66"/>
      <c r="AC385" s="66"/>
      <c r="AD385" s="66"/>
      <c r="AE385" s="66"/>
      <c r="AF385" s="66"/>
      <c r="AG385" s="7"/>
      <c r="AH385" s="7"/>
      <c r="AI385" s="7"/>
      <c r="AJ385" s="7"/>
      <c r="AK385" s="7"/>
      <c r="AL385" s="7"/>
      <c r="AM385" s="7"/>
      <c r="AN385" s="7"/>
      <c r="AO385" s="7"/>
      <c r="AP385" s="66"/>
      <c r="AQ385" s="66"/>
      <c r="AR385" s="66"/>
      <c r="AS385" s="66"/>
      <c r="AT385" s="66"/>
      <c r="AU385" s="66"/>
      <c r="AV385" s="66"/>
      <c r="AW385" s="7"/>
      <c r="AX385" s="7"/>
      <c r="AY385" s="7"/>
      <c r="AZ385" s="7"/>
      <c r="BA385" s="7"/>
      <c r="BB385" s="7"/>
      <c r="BC385" s="7"/>
      <c r="BD385" s="7"/>
    </row>
    <row r="386" spans="8:56" s="18" customFormat="1" x14ac:dyDescent="0.25">
      <c r="H386" s="8"/>
      <c r="I386" s="7"/>
      <c r="J386" s="7"/>
      <c r="K386" s="7"/>
      <c r="L386" s="7"/>
      <c r="M386" s="7"/>
      <c r="N386" s="7"/>
      <c r="O386" s="7"/>
      <c r="P386" s="7"/>
      <c r="Q386" s="7"/>
      <c r="R386" s="7"/>
      <c r="S386" s="7"/>
      <c r="T386" s="7"/>
      <c r="U386" s="7"/>
      <c r="V386" s="7"/>
      <c r="W386" s="7"/>
      <c r="X386" s="7"/>
      <c r="Y386" s="7"/>
      <c r="Z386" s="7"/>
      <c r="AA386" s="66"/>
      <c r="AB386" s="66"/>
      <c r="AC386" s="66"/>
      <c r="AD386" s="66"/>
      <c r="AE386" s="66"/>
      <c r="AF386" s="66"/>
      <c r="AG386" s="7"/>
      <c r="AH386" s="7"/>
      <c r="AI386" s="7"/>
      <c r="AJ386" s="7"/>
      <c r="AK386" s="7"/>
      <c r="AL386" s="7"/>
      <c r="AM386" s="7"/>
      <c r="AN386" s="7"/>
      <c r="AO386" s="7"/>
      <c r="AP386" s="66"/>
      <c r="AQ386" s="66"/>
      <c r="AR386" s="66"/>
      <c r="AS386" s="66"/>
      <c r="AT386" s="66"/>
      <c r="AU386" s="66"/>
      <c r="AV386" s="66"/>
      <c r="AW386" s="7"/>
      <c r="AX386" s="7"/>
      <c r="AY386" s="7"/>
      <c r="AZ386" s="7"/>
      <c r="BA386" s="7"/>
      <c r="BB386" s="7"/>
      <c r="BC386" s="7"/>
      <c r="BD386" s="7"/>
    </row>
    <row r="387" spans="8:56" s="18" customFormat="1" x14ac:dyDescent="0.25">
      <c r="H387" s="8"/>
      <c r="I387" s="7"/>
      <c r="J387" s="7"/>
      <c r="K387" s="7"/>
      <c r="L387" s="7"/>
      <c r="M387" s="7"/>
      <c r="N387" s="7"/>
      <c r="O387" s="7"/>
      <c r="P387" s="7"/>
      <c r="Q387" s="7"/>
      <c r="R387" s="7"/>
      <c r="S387" s="7"/>
      <c r="T387" s="7"/>
      <c r="U387" s="7"/>
      <c r="V387" s="7"/>
      <c r="W387" s="7"/>
      <c r="X387" s="7"/>
      <c r="Y387" s="7"/>
      <c r="Z387" s="7"/>
      <c r="AA387" s="66"/>
      <c r="AB387" s="66"/>
      <c r="AC387" s="66"/>
      <c r="AD387" s="66"/>
      <c r="AE387" s="66"/>
      <c r="AF387" s="66"/>
      <c r="AG387" s="7"/>
      <c r="AH387" s="7"/>
      <c r="AI387" s="7"/>
      <c r="AJ387" s="7"/>
      <c r="AK387" s="7"/>
      <c r="AL387" s="7"/>
      <c r="AM387" s="7"/>
      <c r="AN387" s="7"/>
      <c r="AO387" s="7"/>
      <c r="AP387" s="66"/>
      <c r="AQ387" s="66"/>
      <c r="AR387" s="66"/>
      <c r="AS387" s="66"/>
      <c r="AT387" s="66"/>
      <c r="AU387" s="66"/>
      <c r="AV387" s="66"/>
      <c r="AW387" s="7"/>
      <c r="AX387" s="7"/>
      <c r="AY387" s="7"/>
      <c r="AZ387" s="7"/>
      <c r="BA387" s="7"/>
      <c r="BB387" s="7"/>
      <c r="BC387" s="7"/>
      <c r="BD387" s="7"/>
    </row>
    <row r="388" spans="8:56" s="18" customFormat="1" x14ac:dyDescent="0.25">
      <c r="H388" s="8"/>
      <c r="I388" s="7"/>
      <c r="J388" s="7"/>
      <c r="K388" s="7"/>
      <c r="L388" s="7"/>
      <c r="M388" s="7"/>
      <c r="N388" s="7"/>
      <c r="O388" s="7"/>
      <c r="P388" s="7"/>
      <c r="Q388" s="7"/>
      <c r="R388" s="7"/>
      <c r="S388" s="7"/>
      <c r="T388" s="7"/>
      <c r="U388" s="7"/>
      <c r="V388" s="7"/>
      <c r="W388" s="7"/>
      <c r="X388" s="7"/>
      <c r="Y388" s="7"/>
      <c r="Z388" s="7"/>
      <c r="AA388" s="66"/>
      <c r="AB388" s="66"/>
      <c r="AC388" s="66"/>
      <c r="AD388" s="66"/>
      <c r="AE388" s="66"/>
      <c r="AF388" s="66"/>
      <c r="AG388" s="7"/>
      <c r="AH388" s="7"/>
      <c r="AI388" s="7"/>
      <c r="AJ388" s="7"/>
      <c r="AK388" s="7"/>
      <c r="AL388" s="7"/>
      <c r="AM388" s="7"/>
      <c r="AN388" s="7"/>
      <c r="AO388" s="7"/>
      <c r="AP388" s="66"/>
      <c r="AQ388" s="66"/>
      <c r="AR388" s="66"/>
      <c r="AS388" s="66"/>
      <c r="AT388" s="66"/>
      <c r="AU388" s="66"/>
      <c r="AV388" s="66"/>
      <c r="AW388" s="7"/>
      <c r="AX388" s="7"/>
      <c r="AY388" s="7"/>
      <c r="AZ388" s="7"/>
      <c r="BA388" s="7"/>
      <c r="BB388" s="7"/>
      <c r="BC388" s="7"/>
      <c r="BD388" s="7"/>
    </row>
    <row r="389" spans="8:56" s="18" customFormat="1" x14ac:dyDescent="0.25">
      <c r="H389" s="8"/>
      <c r="I389" s="7"/>
      <c r="J389" s="7"/>
      <c r="K389" s="7"/>
      <c r="L389" s="7"/>
      <c r="M389" s="7"/>
      <c r="N389" s="7"/>
      <c r="O389" s="7"/>
      <c r="P389" s="7"/>
      <c r="Q389" s="7"/>
      <c r="R389" s="7"/>
      <c r="S389" s="7"/>
      <c r="T389" s="7"/>
      <c r="U389" s="7"/>
      <c r="V389" s="7"/>
      <c r="W389" s="7"/>
      <c r="X389" s="7"/>
      <c r="Y389" s="7"/>
      <c r="Z389" s="7"/>
      <c r="AA389" s="66"/>
      <c r="AB389" s="66"/>
      <c r="AC389" s="66"/>
      <c r="AD389" s="66"/>
      <c r="AE389" s="66"/>
      <c r="AF389" s="66"/>
      <c r="AG389" s="7"/>
      <c r="AH389" s="7"/>
      <c r="AI389" s="7"/>
      <c r="AJ389" s="7"/>
      <c r="AK389" s="7"/>
      <c r="AL389" s="7"/>
      <c r="AM389" s="7"/>
      <c r="AN389" s="7"/>
      <c r="AO389" s="7"/>
      <c r="AP389" s="66"/>
      <c r="AQ389" s="66"/>
      <c r="AR389" s="66"/>
      <c r="AS389" s="66"/>
      <c r="AT389" s="66"/>
      <c r="AU389" s="66"/>
      <c r="AV389" s="66"/>
      <c r="AW389" s="7"/>
      <c r="AX389" s="7"/>
      <c r="AY389" s="7"/>
      <c r="AZ389" s="7"/>
      <c r="BA389" s="7"/>
      <c r="BB389" s="7"/>
      <c r="BC389" s="7"/>
      <c r="BD389" s="7"/>
    </row>
    <row r="390" spans="8:56" s="18" customFormat="1" x14ac:dyDescent="0.25">
      <c r="H390" s="8"/>
      <c r="I390" s="7"/>
      <c r="J390" s="7"/>
      <c r="K390" s="7"/>
      <c r="L390" s="7"/>
      <c r="M390" s="7"/>
      <c r="N390" s="7"/>
      <c r="O390" s="7"/>
      <c r="P390" s="7"/>
      <c r="Q390" s="7"/>
      <c r="R390" s="7"/>
      <c r="S390" s="7"/>
      <c r="T390" s="7"/>
      <c r="U390" s="7"/>
      <c r="V390" s="7"/>
      <c r="W390" s="7"/>
      <c r="X390" s="7"/>
      <c r="Y390" s="7"/>
      <c r="Z390" s="7"/>
      <c r="AA390" s="66"/>
      <c r="AB390" s="66"/>
      <c r="AC390" s="66"/>
      <c r="AD390" s="66"/>
      <c r="AE390" s="66"/>
      <c r="AF390" s="66"/>
      <c r="AG390" s="7"/>
      <c r="AH390" s="7"/>
      <c r="AI390" s="7"/>
      <c r="AJ390" s="7"/>
      <c r="AK390" s="7"/>
      <c r="AL390" s="7"/>
      <c r="AM390" s="7"/>
      <c r="AN390" s="7"/>
      <c r="AO390" s="7"/>
      <c r="AP390" s="66"/>
      <c r="AQ390" s="66"/>
      <c r="AR390" s="66"/>
      <c r="AS390" s="66"/>
      <c r="AT390" s="66"/>
      <c r="AU390" s="66"/>
      <c r="AV390" s="66"/>
      <c r="AW390" s="7"/>
      <c r="AX390" s="7"/>
      <c r="AY390" s="7"/>
      <c r="AZ390" s="7"/>
      <c r="BA390" s="7"/>
      <c r="BB390" s="7"/>
      <c r="BC390" s="7"/>
      <c r="BD390" s="7"/>
    </row>
    <row r="391" spans="8:56" s="18" customFormat="1" x14ac:dyDescent="0.25">
      <c r="H391" s="8"/>
      <c r="I391" s="7"/>
      <c r="J391" s="7"/>
      <c r="K391" s="7"/>
      <c r="L391" s="7"/>
      <c r="M391" s="7"/>
      <c r="N391" s="7"/>
      <c r="O391" s="7"/>
      <c r="P391" s="7"/>
      <c r="Q391" s="7"/>
      <c r="R391" s="7"/>
      <c r="S391" s="7"/>
      <c r="T391" s="7"/>
      <c r="U391" s="7"/>
      <c r="V391" s="7"/>
      <c r="W391" s="7"/>
      <c r="X391" s="7"/>
      <c r="Y391" s="7"/>
      <c r="Z391" s="7"/>
      <c r="AA391" s="66"/>
      <c r="AB391" s="66"/>
      <c r="AC391" s="66"/>
      <c r="AD391" s="66"/>
      <c r="AE391" s="66"/>
      <c r="AF391" s="66"/>
      <c r="AG391" s="7"/>
      <c r="AH391" s="7"/>
      <c r="AI391" s="7"/>
      <c r="AJ391" s="7"/>
      <c r="AK391" s="7"/>
      <c r="AL391" s="7"/>
      <c r="AM391" s="7"/>
      <c r="AN391" s="7"/>
      <c r="AO391" s="7"/>
      <c r="AP391" s="66"/>
      <c r="AQ391" s="66"/>
      <c r="AR391" s="66"/>
      <c r="AS391" s="66"/>
      <c r="AT391" s="66"/>
      <c r="AU391" s="66"/>
      <c r="AV391" s="66"/>
      <c r="AW391" s="7"/>
      <c r="AX391" s="7"/>
      <c r="AY391" s="7"/>
      <c r="AZ391" s="7"/>
      <c r="BA391" s="7"/>
      <c r="BB391" s="7"/>
      <c r="BC391" s="7"/>
      <c r="BD391" s="7"/>
    </row>
    <row r="392" spans="8:56" s="18" customFormat="1" x14ac:dyDescent="0.25">
      <c r="H392" s="8"/>
      <c r="I392" s="7"/>
      <c r="J392" s="7"/>
      <c r="K392" s="7"/>
      <c r="L392" s="7"/>
      <c r="M392" s="7"/>
      <c r="N392" s="7"/>
      <c r="O392" s="7"/>
      <c r="P392" s="7"/>
      <c r="Q392" s="7"/>
      <c r="R392" s="7"/>
      <c r="S392" s="7"/>
      <c r="T392" s="7"/>
      <c r="U392" s="7"/>
      <c r="V392" s="7"/>
      <c r="W392" s="7"/>
      <c r="X392" s="7"/>
      <c r="Y392" s="7"/>
      <c r="Z392" s="7"/>
      <c r="AA392" s="66"/>
      <c r="AB392" s="66"/>
      <c r="AC392" s="66"/>
      <c r="AD392" s="66"/>
      <c r="AE392" s="66"/>
      <c r="AF392" s="66"/>
      <c r="AG392" s="7"/>
      <c r="AH392" s="7"/>
      <c r="AI392" s="7"/>
      <c r="AJ392" s="7"/>
      <c r="AK392" s="7"/>
      <c r="AL392" s="7"/>
      <c r="AM392" s="7"/>
      <c r="AN392" s="7"/>
      <c r="AO392" s="7"/>
      <c r="AP392" s="66"/>
      <c r="AQ392" s="66"/>
      <c r="AR392" s="66"/>
      <c r="AS392" s="66"/>
      <c r="AT392" s="66"/>
      <c r="AU392" s="66"/>
      <c r="AV392" s="66"/>
      <c r="AW392" s="7"/>
      <c r="AX392" s="7"/>
      <c r="AY392" s="7"/>
      <c r="AZ392" s="7"/>
      <c r="BA392" s="7"/>
      <c r="BB392" s="7"/>
      <c r="BC392" s="7"/>
      <c r="BD392" s="7"/>
    </row>
    <row r="393" spans="8:56" s="18" customFormat="1" x14ac:dyDescent="0.25">
      <c r="H393" s="8"/>
      <c r="I393" s="7"/>
      <c r="J393" s="7"/>
      <c r="K393" s="7"/>
      <c r="L393" s="7"/>
      <c r="M393" s="7"/>
      <c r="N393" s="7"/>
      <c r="O393" s="7"/>
      <c r="P393" s="7"/>
      <c r="Q393" s="7"/>
      <c r="R393" s="7"/>
      <c r="S393" s="7"/>
      <c r="T393" s="7"/>
      <c r="U393" s="7"/>
      <c r="V393" s="7"/>
      <c r="W393" s="7"/>
      <c r="X393" s="7"/>
      <c r="Y393" s="7"/>
      <c r="Z393" s="7"/>
      <c r="AA393" s="66"/>
      <c r="AB393" s="66"/>
      <c r="AC393" s="66"/>
      <c r="AD393" s="66"/>
      <c r="AE393" s="66"/>
      <c r="AF393" s="66"/>
      <c r="AG393" s="7"/>
      <c r="AH393" s="7"/>
      <c r="AI393" s="7"/>
      <c r="AJ393" s="7"/>
      <c r="AK393" s="7"/>
      <c r="AL393" s="7"/>
      <c r="AM393" s="7"/>
      <c r="AN393" s="7"/>
      <c r="AO393" s="7"/>
      <c r="AP393" s="66"/>
      <c r="AQ393" s="66"/>
      <c r="AR393" s="66"/>
      <c r="AS393" s="66"/>
      <c r="AT393" s="66"/>
      <c r="AU393" s="66"/>
      <c r="AV393" s="66"/>
      <c r="AW393" s="7"/>
      <c r="AX393" s="7"/>
      <c r="AY393" s="7"/>
      <c r="AZ393" s="7"/>
      <c r="BA393" s="7"/>
      <c r="BB393" s="7"/>
      <c r="BC393" s="7"/>
      <c r="BD393" s="7"/>
    </row>
    <row r="394" spans="8:56" s="18" customFormat="1" x14ac:dyDescent="0.25">
      <c r="H394" s="8"/>
      <c r="I394" s="7"/>
      <c r="J394" s="7"/>
      <c r="K394" s="7"/>
      <c r="L394" s="7"/>
      <c r="M394" s="7"/>
      <c r="N394" s="7"/>
      <c r="O394" s="7"/>
      <c r="P394" s="7"/>
      <c r="Q394" s="7"/>
      <c r="R394" s="7"/>
      <c r="S394" s="7"/>
      <c r="T394" s="7"/>
      <c r="U394" s="7"/>
      <c r="V394" s="7"/>
      <c r="W394" s="7"/>
      <c r="X394" s="7"/>
      <c r="Y394" s="7"/>
      <c r="Z394" s="7"/>
      <c r="AA394" s="66"/>
      <c r="AB394" s="66"/>
      <c r="AC394" s="66"/>
      <c r="AD394" s="66"/>
      <c r="AE394" s="66"/>
      <c r="AF394" s="66"/>
      <c r="AG394" s="7"/>
      <c r="AH394" s="7"/>
      <c r="AI394" s="7"/>
      <c r="AJ394" s="7"/>
      <c r="AK394" s="7"/>
      <c r="AL394" s="7"/>
      <c r="AM394" s="7"/>
      <c r="AN394" s="7"/>
      <c r="AO394" s="7"/>
      <c r="AP394" s="66"/>
      <c r="AQ394" s="66"/>
      <c r="AR394" s="66"/>
      <c r="AS394" s="66"/>
      <c r="AT394" s="66"/>
      <c r="AU394" s="66"/>
      <c r="AV394" s="66"/>
      <c r="AW394" s="7"/>
      <c r="AX394" s="7"/>
      <c r="AY394" s="7"/>
      <c r="AZ394" s="7"/>
      <c r="BA394" s="7"/>
      <c r="BB394" s="7"/>
      <c r="BC394" s="7"/>
      <c r="BD394" s="7"/>
    </row>
    <row r="395" spans="8:56" s="18" customFormat="1" x14ac:dyDescent="0.25">
      <c r="H395" s="8"/>
      <c r="I395" s="7"/>
      <c r="J395" s="7"/>
      <c r="K395" s="7"/>
      <c r="L395" s="7"/>
      <c r="M395" s="7"/>
      <c r="N395" s="7"/>
      <c r="O395" s="7"/>
      <c r="P395" s="7"/>
      <c r="Q395" s="7"/>
      <c r="R395" s="7"/>
      <c r="S395" s="7"/>
      <c r="T395" s="7"/>
      <c r="U395" s="7"/>
      <c r="V395" s="7"/>
      <c r="W395" s="7"/>
      <c r="X395" s="7"/>
      <c r="Y395" s="7"/>
      <c r="Z395" s="7"/>
      <c r="AA395" s="66"/>
      <c r="AB395" s="66"/>
      <c r="AC395" s="66"/>
      <c r="AD395" s="66"/>
      <c r="AE395" s="66"/>
      <c r="AF395" s="66"/>
      <c r="AG395" s="7"/>
      <c r="AH395" s="7"/>
      <c r="AI395" s="7"/>
      <c r="AJ395" s="7"/>
      <c r="AK395" s="7"/>
      <c r="AL395" s="7"/>
      <c r="AM395" s="7"/>
      <c r="AN395" s="7"/>
      <c r="AO395" s="7"/>
      <c r="AP395" s="66"/>
      <c r="AQ395" s="66"/>
      <c r="AR395" s="66"/>
      <c r="AS395" s="66"/>
      <c r="AT395" s="66"/>
      <c r="AU395" s="66"/>
      <c r="AV395" s="66"/>
      <c r="AW395" s="7"/>
      <c r="AX395" s="7"/>
      <c r="AY395" s="7"/>
      <c r="AZ395" s="7"/>
      <c r="BA395" s="7"/>
      <c r="BB395" s="7"/>
      <c r="BC395" s="7"/>
      <c r="BD395" s="7"/>
    </row>
    <row r="396" spans="8:56" s="18" customFormat="1" x14ac:dyDescent="0.25">
      <c r="H396" s="8"/>
      <c r="I396" s="7"/>
      <c r="J396" s="7"/>
      <c r="K396" s="7"/>
      <c r="L396" s="7"/>
      <c r="M396" s="7"/>
      <c r="N396" s="7"/>
      <c r="O396" s="7"/>
      <c r="P396" s="7"/>
      <c r="Q396" s="7"/>
      <c r="R396" s="7"/>
      <c r="S396" s="7"/>
      <c r="T396" s="7"/>
      <c r="U396" s="7"/>
      <c r="V396" s="7"/>
      <c r="W396" s="7"/>
      <c r="X396" s="7"/>
      <c r="Y396" s="7"/>
      <c r="Z396" s="7"/>
      <c r="AA396" s="66"/>
      <c r="AB396" s="66"/>
      <c r="AC396" s="66"/>
      <c r="AD396" s="66"/>
      <c r="AE396" s="66"/>
      <c r="AF396" s="66"/>
      <c r="AG396" s="7"/>
      <c r="AH396" s="7"/>
      <c r="AI396" s="7"/>
      <c r="AJ396" s="7"/>
      <c r="AK396" s="7"/>
      <c r="AL396" s="7"/>
      <c r="AM396" s="7"/>
      <c r="AN396" s="7"/>
      <c r="AO396" s="7"/>
      <c r="AP396" s="66"/>
      <c r="AQ396" s="66"/>
      <c r="AR396" s="66"/>
      <c r="AS396" s="66"/>
      <c r="AT396" s="66"/>
      <c r="AU396" s="66"/>
      <c r="AV396" s="66"/>
      <c r="AW396" s="7"/>
      <c r="AX396" s="7"/>
      <c r="AY396" s="7"/>
      <c r="AZ396" s="7"/>
      <c r="BA396" s="7"/>
      <c r="BB396" s="7"/>
      <c r="BC396" s="7"/>
      <c r="BD396" s="7"/>
    </row>
    <row r="397" spans="8:56" s="18" customFormat="1" x14ac:dyDescent="0.25">
      <c r="H397" s="8"/>
      <c r="I397" s="7"/>
      <c r="J397" s="7"/>
      <c r="K397" s="7"/>
      <c r="L397" s="7"/>
      <c r="M397" s="7"/>
      <c r="N397" s="7"/>
      <c r="O397" s="7"/>
      <c r="P397" s="7"/>
      <c r="Q397" s="7"/>
      <c r="R397" s="7"/>
      <c r="S397" s="7"/>
      <c r="T397" s="7"/>
      <c r="U397" s="7"/>
      <c r="V397" s="7"/>
      <c r="W397" s="7"/>
      <c r="X397" s="7"/>
      <c r="Y397" s="7"/>
      <c r="Z397" s="7"/>
      <c r="AA397" s="66"/>
      <c r="AB397" s="66"/>
      <c r="AC397" s="66"/>
      <c r="AD397" s="66"/>
      <c r="AE397" s="66"/>
      <c r="AF397" s="66"/>
      <c r="AG397" s="7"/>
      <c r="AH397" s="7"/>
      <c r="AI397" s="7"/>
      <c r="AJ397" s="7"/>
      <c r="AK397" s="7"/>
      <c r="AL397" s="7"/>
      <c r="AM397" s="7"/>
      <c r="AN397" s="7"/>
      <c r="AO397" s="7"/>
      <c r="AP397" s="66"/>
      <c r="AQ397" s="66"/>
      <c r="AR397" s="66"/>
      <c r="AS397" s="66"/>
      <c r="AT397" s="66"/>
      <c r="AU397" s="66"/>
      <c r="AV397" s="66"/>
      <c r="AW397" s="7"/>
      <c r="AX397" s="7"/>
      <c r="AY397" s="7"/>
      <c r="AZ397" s="7"/>
      <c r="BA397" s="7"/>
      <c r="BB397" s="7"/>
      <c r="BC397" s="7"/>
      <c r="BD397" s="7"/>
    </row>
    <row r="398" spans="8:56" s="18" customFormat="1" x14ac:dyDescent="0.25">
      <c r="H398" s="8"/>
      <c r="I398" s="7"/>
      <c r="J398" s="7"/>
      <c r="K398" s="7"/>
      <c r="L398" s="7"/>
      <c r="M398" s="7"/>
      <c r="N398" s="7"/>
      <c r="O398" s="7"/>
      <c r="P398" s="7"/>
      <c r="Q398" s="7"/>
      <c r="R398" s="7"/>
      <c r="S398" s="7"/>
      <c r="T398" s="7"/>
      <c r="U398" s="7"/>
      <c r="V398" s="7"/>
      <c r="W398" s="7"/>
      <c r="X398" s="7"/>
      <c r="Y398" s="7"/>
      <c r="Z398" s="7"/>
      <c r="AA398" s="66"/>
      <c r="AB398" s="66"/>
      <c r="AC398" s="66"/>
      <c r="AD398" s="66"/>
      <c r="AE398" s="66"/>
      <c r="AF398" s="66"/>
      <c r="AG398" s="7"/>
      <c r="AH398" s="7"/>
      <c r="AI398" s="7"/>
      <c r="AJ398" s="7"/>
      <c r="AK398" s="7"/>
      <c r="AL398" s="7"/>
      <c r="AM398" s="7"/>
      <c r="AN398" s="7"/>
      <c r="AO398" s="7"/>
      <c r="AP398" s="66"/>
      <c r="AQ398" s="66"/>
      <c r="AR398" s="66"/>
      <c r="AS398" s="66"/>
      <c r="AT398" s="66"/>
      <c r="AU398" s="66"/>
      <c r="AV398" s="66"/>
      <c r="AW398" s="7"/>
      <c r="AX398" s="7"/>
      <c r="AY398" s="7"/>
      <c r="AZ398" s="7"/>
      <c r="BA398" s="7"/>
      <c r="BB398" s="7"/>
      <c r="BC398" s="7"/>
      <c r="BD398" s="7"/>
    </row>
    <row r="399" spans="8:56" s="18" customFormat="1" x14ac:dyDescent="0.25">
      <c r="H399" s="8"/>
      <c r="I399" s="7"/>
      <c r="J399" s="7"/>
      <c r="K399" s="7"/>
      <c r="L399" s="7"/>
      <c r="M399" s="7"/>
      <c r="N399" s="7"/>
      <c r="O399" s="7"/>
      <c r="P399" s="7"/>
      <c r="Q399" s="7"/>
      <c r="R399" s="7"/>
      <c r="S399" s="7"/>
      <c r="T399" s="7"/>
      <c r="U399" s="7"/>
      <c r="V399" s="7"/>
      <c r="W399" s="7"/>
      <c r="X399" s="7"/>
      <c r="Y399" s="7"/>
      <c r="Z399" s="7"/>
      <c r="AA399" s="66"/>
      <c r="AB399" s="66"/>
      <c r="AC399" s="66"/>
      <c r="AD399" s="66"/>
      <c r="AE399" s="66"/>
      <c r="AF399" s="66"/>
      <c r="AG399" s="7"/>
      <c r="AH399" s="7"/>
      <c r="AI399" s="7"/>
      <c r="AJ399" s="7"/>
      <c r="AK399" s="7"/>
      <c r="AL399" s="7"/>
      <c r="AM399" s="7"/>
      <c r="AN399" s="7"/>
      <c r="AO399" s="7"/>
      <c r="AP399" s="66"/>
      <c r="AQ399" s="66"/>
      <c r="AR399" s="66"/>
      <c r="AS399" s="66"/>
      <c r="AT399" s="66"/>
      <c r="AU399" s="66"/>
      <c r="AV399" s="66"/>
      <c r="AW399" s="7"/>
      <c r="AX399" s="7"/>
      <c r="AY399" s="7"/>
      <c r="AZ399" s="7"/>
      <c r="BA399" s="7"/>
      <c r="BB399" s="7"/>
      <c r="BC399" s="7"/>
      <c r="BD399" s="7"/>
    </row>
    <row r="400" spans="8:56" s="18" customFormat="1" x14ac:dyDescent="0.25">
      <c r="H400" s="8"/>
      <c r="I400" s="7"/>
      <c r="J400" s="7"/>
      <c r="K400" s="7"/>
      <c r="L400" s="7"/>
      <c r="M400" s="7"/>
      <c r="N400" s="7"/>
      <c r="O400" s="7"/>
      <c r="P400" s="7"/>
      <c r="Q400" s="7"/>
      <c r="R400" s="7"/>
      <c r="S400" s="7"/>
      <c r="T400" s="7"/>
      <c r="U400" s="7"/>
      <c r="V400" s="7"/>
      <c r="W400" s="7"/>
      <c r="X400" s="7"/>
      <c r="Y400" s="7"/>
      <c r="Z400" s="7"/>
      <c r="AA400" s="66"/>
      <c r="AB400" s="66"/>
      <c r="AC400" s="66"/>
      <c r="AD400" s="66"/>
      <c r="AE400" s="66"/>
      <c r="AF400" s="66"/>
      <c r="AG400" s="7"/>
      <c r="AH400" s="7"/>
      <c r="AI400" s="7"/>
      <c r="AJ400" s="7"/>
      <c r="AK400" s="7"/>
      <c r="AL400" s="7"/>
      <c r="AM400" s="7"/>
      <c r="AN400" s="7"/>
      <c r="AO400" s="7"/>
      <c r="AP400" s="66"/>
      <c r="AQ400" s="66"/>
      <c r="AR400" s="66"/>
      <c r="AS400" s="66"/>
      <c r="AT400" s="66"/>
      <c r="AU400" s="66"/>
      <c r="AV400" s="66"/>
      <c r="AW400" s="7"/>
      <c r="AX400" s="7"/>
      <c r="AY400" s="7"/>
      <c r="AZ400" s="7"/>
      <c r="BA400" s="7"/>
      <c r="BB400" s="7"/>
      <c r="BC400" s="7"/>
      <c r="BD400" s="7"/>
    </row>
    <row r="401" spans="8:56" s="18" customFormat="1" x14ac:dyDescent="0.25">
      <c r="H401" s="8"/>
      <c r="I401" s="7"/>
      <c r="J401" s="7"/>
      <c r="K401" s="7"/>
      <c r="L401" s="7"/>
      <c r="M401" s="7"/>
      <c r="N401" s="7"/>
      <c r="O401" s="7"/>
      <c r="P401" s="7"/>
      <c r="Q401" s="7"/>
      <c r="R401" s="7"/>
      <c r="S401" s="7"/>
      <c r="T401" s="7"/>
      <c r="U401" s="7"/>
      <c r="V401" s="7"/>
      <c r="W401" s="7"/>
      <c r="X401" s="7"/>
      <c r="Y401" s="7"/>
      <c r="Z401" s="7"/>
      <c r="AA401" s="66"/>
      <c r="AB401" s="66"/>
      <c r="AC401" s="66"/>
      <c r="AD401" s="66"/>
      <c r="AE401" s="66"/>
      <c r="AF401" s="66"/>
      <c r="AG401" s="7"/>
      <c r="AH401" s="7"/>
      <c r="AI401" s="7"/>
      <c r="AJ401" s="7"/>
      <c r="AK401" s="7"/>
      <c r="AL401" s="7"/>
      <c r="AM401" s="7"/>
      <c r="AN401" s="7"/>
      <c r="AO401" s="7"/>
      <c r="AP401" s="66"/>
      <c r="AQ401" s="66"/>
      <c r="AR401" s="66"/>
      <c r="AS401" s="66"/>
      <c r="AT401" s="66"/>
      <c r="AU401" s="66"/>
      <c r="AV401" s="66"/>
      <c r="AW401" s="7"/>
      <c r="AX401" s="7"/>
      <c r="AY401" s="7"/>
      <c r="AZ401" s="7"/>
      <c r="BA401" s="7"/>
      <c r="BB401" s="7"/>
      <c r="BC401" s="7"/>
      <c r="BD401" s="7"/>
    </row>
    <row r="402" spans="8:56" s="18" customFormat="1" x14ac:dyDescent="0.25">
      <c r="H402" s="8"/>
      <c r="I402" s="7"/>
      <c r="J402" s="7"/>
      <c r="K402" s="7"/>
      <c r="L402" s="7"/>
      <c r="M402" s="7"/>
      <c r="N402" s="7"/>
      <c r="O402" s="7"/>
      <c r="P402" s="7"/>
      <c r="Q402" s="7"/>
      <c r="R402" s="7"/>
      <c r="S402" s="7"/>
      <c r="T402" s="7"/>
      <c r="U402" s="7"/>
      <c r="V402" s="7"/>
      <c r="W402" s="7"/>
      <c r="X402" s="7"/>
      <c r="Y402" s="7"/>
      <c r="Z402" s="7"/>
      <c r="AA402" s="66"/>
      <c r="AB402" s="66"/>
      <c r="AC402" s="66"/>
      <c r="AD402" s="66"/>
      <c r="AE402" s="66"/>
      <c r="AF402" s="66"/>
      <c r="AG402" s="7"/>
      <c r="AH402" s="7"/>
      <c r="AI402" s="7"/>
      <c r="AJ402" s="7"/>
      <c r="AK402" s="7"/>
      <c r="AL402" s="7"/>
      <c r="AM402" s="7"/>
      <c r="AN402" s="7"/>
      <c r="AO402" s="7"/>
      <c r="AP402" s="66"/>
      <c r="AQ402" s="66"/>
      <c r="AR402" s="66"/>
      <c r="AS402" s="66"/>
      <c r="AT402" s="66"/>
      <c r="AU402" s="66"/>
      <c r="AV402" s="66"/>
      <c r="AW402" s="7"/>
      <c r="AX402" s="7"/>
      <c r="AY402" s="7"/>
      <c r="AZ402" s="7"/>
      <c r="BA402" s="7"/>
      <c r="BB402" s="7"/>
      <c r="BC402" s="7"/>
      <c r="BD402" s="7"/>
    </row>
    <row r="403" spans="8:56" s="18" customFormat="1" x14ac:dyDescent="0.25">
      <c r="H403" s="8"/>
      <c r="I403" s="7"/>
      <c r="J403" s="7"/>
      <c r="K403" s="7"/>
      <c r="L403" s="7"/>
      <c r="M403" s="7"/>
      <c r="N403" s="7"/>
      <c r="O403" s="7"/>
      <c r="P403" s="7"/>
      <c r="Q403" s="7"/>
      <c r="R403" s="7"/>
      <c r="S403" s="7"/>
      <c r="T403" s="7"/>
      <c r="U403" s="7"/>
      <c r="V403" s="7"/>
      <c r="W403" s="7"/>
      <c r="X403" s="7"/>
      <c r="Y403" s="7"/>
      <c r="Z403" s="7"/>
      <c r="AA403" s="66"/>
      <c r="AB403" s="66"/>
      <c r="AC403" s="66"/>
      <c r="AD403" s="66"/>
      <c r="AE403" s="66"/>
      <c r="AF403" s="66"/>
      <c r="AG403" s="7"/>
      <c r="AH403" s="7"/>
      <c r="AI403" s="7"/>
      <c r="AJ403" s="7"/>
      <c r="AK403" s="7"/>
      <c r="AL403" s="7"/>
      <c r="AM403" s="7"/>
      <c r="AN403" s="7"/>
      <c r="AO403" s="7"/>
      <c r="AP403" s="66"/>
      <c r="AQ403" s="66"/>
      <c r="AR403" s="66"/>
      <c r="AS403" s="66"/>
      <c r="AT403" s="66"/>
      <c r="AU403" s="66"/>
      <c r="AV403" s="66"/>
      <c r="AW403" s="7"/>
      <c r="AX403" s="7"/>
      <c r="AY403" s="7"/>
      <c r="AZ403" s="7"/>
      <c r="BA403" s="7"/>
      <c r="BB403" s="7"/>
      <c r="BC403" s="7"/>
      <c r="BD403" s="7"/>
    </row>
    <row r="404" spans="8:56" s="18" customFormat="1" x14ac:dyDescent="0.25">
      <c r="H404" s="8"/>
      <c r="I404" s="7"/>
      <c r="J404" s="7"/>
      <c r="K404" s="7"/>
      <c r="L404" s="7"/>
      <c r="M404" s="7"/>
      <c r="N404" s="7"/>
      <c r="O404" s="7"/>
      <c r="P404" s="7"/>
      <c r="Q404" s="7"/>
      <c r="R404" s="7"/>
      <c r="S404" s="7"/>
      <c r="T404" s="7"/>
      <c r="U404" s="7"/>
      <c r="V404" s="7"/>
      <c r="W404" s="7"/>
      <c r="X404" s="7"/>
      <c r="Y404" s="7"/>
      <c r="Z404" s="7"/>
      <c r="AA404" s="66"/>
      <c r="AB404" s="66"/>
      <c r="AC404" s="66"/>
      <c r="AD404" s="66"/>
      <c r="AE404" s="66"/>
      <c r="AF404" s="66"/>
      <c r="AG404" s="7"/>
      <c r="AH404" s="7"/>
      <c r="AI404" s="7"/>
      <c r="AJ404" s="7"/>
      <c r="AK404" s="7"/>
      <c r="AL404" s="7"/>
      <c r="AM404" s="7"/>
      <c r="AN404" s="7"/>
      <c r="AO404" s="7"/>
      <c r="AP404" s="66"/>
      <c r="AQ404" s="66"/>
      <c r="AR404" s="66"/>
      <c r="AS404" s="66"/>
      <c r="AT404" s="66"/>
      <c r="AU404" s="66"/>
      <c r="AV404" s="66"/>
      <c r="AW404" s="7"/>
      <c r="AX404" s="7"/>
      <c r="AY404" s="7"/>
      <c r="AZ404" s="7"/>
      <c r="BA404" s="7"/>
      <c r="BB404" s="7"/>
      <c r="BC404" s="7"/>
      <c r="BD404" s="7"/>
    </row>
    <row r="405" spans="8:56" s="18" customFormat="1" x14ac:dyDescent="0.25">
      <c r="H405" s="8"/>
      <c r="I405" s="7"/>
      <c r="J405" s="7"/>
      <c r="K405" s="7"/>
      <c r="L405" s="7"/>
      <c r="M405" s="7"/>
      <c r="N405" s="7"/>
      <c r="O405" s="7"/>
      <c r="P405" s="7"/>
      <c r="Q405" s="7"/>
      <c r="R405" s="7"/>
      <c r="S405" s="7"/>
      <c r="T405" s="7"/>
      <c r="U405" s="7"/>
      <c r="V405" s="7"/>
      <c r="W405" s="7"/>
      <c r="X405" s="7"/>
      <c r="Y405" s="7"/>
      <c r="Z405" s="7"/>
      <c r="AA405" s="66"/>
      <c r="AB405" s="66"/>
      <c r="AC405" s="66"/>
      <c r="AD405" s="66"/>
      <c r="AE405" s="66"/>
      <c r="AF405" s="66"/>
      <c r="AG405" s="7"/>
      <c r="AH405" s="7"/>
      <c r="AI405" s="7"/>
      <c r="AJ405" s="7"/>
      <c r="AK405" s="7"/>
      <c r="AL405" s="7"/>
      <c r="AM405" s="7"/>
      <c r="AN405" s="7"/>
      <c r="AO405" s="7"/>
      <c r="AP405" s="66"/>
      <c r="AQ405" s="66"/>
      <c r="AR405" s="66"/>
      <c r="AS405" s="66"/>
      <c r="AT405" s="66"/>
      <c r="AU405" s="66"/>
      <c r="AV405" s="66"/>
      <c r="AW405" s="7"/>
      <c r="AX405" s="7"/>
      <c r="AY405" s="7"/>
      <c r="AZ405" s="7"/>
      <c r="BA405" s="7"/>
      <c r="BB405" s="7"/>
      <c r="BC405" s="7"/>
      <c r="BD405" s="7"/>
    </row>
    <row r="406" spans="8:56" s="18" customFormat="1" x14ac:dyDescent="0.25">
      <c r="H406" s="8"/>
      <c r="I406" s="7"/>
      <c r="J406" s="7"/>
      <c r="K406" s="7"/>
      <c r="L406" s="7"/>
      <c r="M406" s="7"/>
      <c r="N406" s="7"/>
      <c r="O406" s="7"/>
      <c r="P406" s="7"/>
      <c r="Q406" s="7"/>
      <c r="R406" s="7"/>
      <c r="S406" s="7"/>
      <c r="T406" s="7"/>
      <c r="U406" s="7"/>
      <c r="V406" s="7"/>
      <c r="W406" s="7"/>
      <c r="X406" s="7"/>
      <c r="Y406" s="7"/>
      <c r="Z406" s="7"/>
      <c r="AA406" s="66"/>
      <c r="AB406" s="66"/>
      <c r="AC406" s="66"/>
      <c r="AD406" s="66"/>
      <c r="AE406" s="66"/>
      <c r="AF406" s="66"/>
      <c r="AG406" s="7"/>
      <c r="AH406" s="7"/>
      <c r="AI406" s="7"/>
      <c r="AJ406" s="7"/>
      <c r="AK406" s="7"/>
      <c r="AL406" s="7"/>
      <c r="AM406" s="7"/>
      <c r="AN406" s="7"/>
      <c r="AO406" s="7"/>
      <c r="AP406" s="66"/>
      <c r="AQ406" s="66"/>
      <c r="AR406" s="66"/>
      <c r="AS406" s="66"/>
      <c r="AT406" s="66"/>
      <c r="AU406" s="66"/>
      <c r="AV406" s="66"/>
      <c r="AW406" s="7"/>
      <c r="AX406" s="7"/>
      <c r="AY406" s="7"/>
      <c r="AZ406" s="7"/>
      <c r="BA406" s="7"/>
      <c r="BB406" s="7"/>
      <c r="BC406" s="7"/>
      <c r="BD406" s="7"/>
    </row>
    <row r="407" spans="8:56" s="18" customFormat="1" x14ac:dyDescent="0.25">
      <c r="H407" s="8"/>
      <c r="I407" s="7"/>
      <c r="J407" s="7"/>
      <c r="K407" s="7"/>
      <c r="L407" s="7"/>
      <c r="M407" s="7"/>
      <c r="N407" s="7"/>
      <c r="O407" s="7"/>
      <c r="P407" s="7"/>
      <c r="Q407" s="7"/>
      <c r="R407" s="7"/>
      <c r="S407" s="7"/>
      <c r="T407" s="7"/>
      <c r="U407" s="7"/>
      <c r="V407" s="7"/>
      <c r="W407" s="7"/>
      <c r="X407" s="7"/>
      <c r="Y407" s="7"/>
      <c r="Z407" s="7"/>
      <c r="AA407" s="66"/>
      <c r="AB407" s="66"/>
      <c r="AC407" s="66"/>
      <c r="AD407" s="66"/>
      <c r="AE407" s="66"/>
      <c r="AF407" s="66"/>
      <c r="AG407" s="7"/>
      <c r="AH407" s="7"/>
      <c r="AI407" s="7"/>
      <c r="AJ407" s="7"/>
      <c r="AK407" s="7"/>
      <c r="AL407" s="7"/>
      <c r="AM407" s="7"/>
      <c r="AN407" s="7"/>
      <c r="AO407" s="7"/>
      <c r="AP407" s="66"/>
      <c r="AQ407" s="66"/>
      <c r="AR407" s="66"/>
      <c r="AS407" s="66"/>
      <c r="AT407" s="66"/>
      <c r="AU407" s="66"/>
      <c r="AV407" s="66"/>
      <c r="AW407" s="7"/>
      <c r="AX407" s="7"/>
      <c r="AY407" s="7"/>
      <c r="AZ407" s="7"/>
      <c r="BA407" s="7"/>
      <c r="BB407" s="7"/>
      <c r="BC407" s="7"/>
      <c r="BD407" s="7"/>
    </row>
    <row r="408" spans="8:56" s="18" customFormat="1" x14ac:dyDescent="0.25">
      <c r="H408" s="8"/>
      <c r="I408" s="7"/>
      <c r="J408" s="7"/>
      <c r="K408" s="7"/>
      <c r="L408" s="7"/>
      <c r="M408" s="7"/>
      <c r="N408" s="7"/>
      <c r="O408" s="7"/>
      <c r="P408" s="7"/>
      <c r="Q408" s="7"/>
      <c r="R408" s="7"/>
      <c r="S408" s="7"/>
      <c r="T408" s="7"/>
      <c r="U408" s="7"/>
      <c r="V408" s="7"/>
      <c r="W408" s="7"/>
      <c r="X408" s="7"/>
      <c r="Y408" s="7"/>
      <c r="Z408" s="7"/>
      <c r="AA408" s="66"/>
      <c r="AB408" s="66"/>
      <c r="AC408" s="66"/>
      <c r="AD408" s="66"/>
      <c r="AE408" s="66"/>
      <c r="AF408" s="66"/>
      <c r="AG408" s="7"/>
      <c r="AH408" s="7"/>
      <c r="AI408" s="7"/>
      <c r="AJ408" s="7"/>
      <c r="AK408" s="7"/>
      <c r="AL408" s="7"/>
      <c r="AM408" s="7"/>
      <c r="AN408" s="7"/>
      <c r="AO408" s="7"/>
      <c r="AP408" s="66"/>
      <c r="AQ408" s="66"/>
      <c r="AR408" s="66"/>
      <c r="AS408" s="66"/>
      <c r="AT408" s="66"/>
      <c r="AU408" s="66"/>
      <c r="AV408" s="66"/>
      <c r="AW408" s="7"/>
      <c r="AX408" s="7"/>
      <c r="AY408" s="7"/>
      <c r="AZ408" s="7"/>
      <c r="BA408" s="7"/>
      <c r="BB408" s="7"/>
      <c r="BC408" s="7"/>
      <c r="BD408" s="7"/>
    </row>
    <row r="409" spans="8:56" s="18" customFormat="1" x14ac:dyDescent="0.25">
      <c r="H409" s="8"/>
      <c r="I409" s="7"/>
      <c r="J409" s="7"/>
      <c r="K409" s="7"/>
      <c r="L409" s="7"/>
      <c r="M409" s="7"/>
      <c r="N409" s="7"/>
      <c r="O409" s="7"/>
      <c r="P409" s="7"/>
      <c r="Q409" s="7"/>
      <c r="R409" s="7"/>
      <c r="S409" s="7"/>
      <c r="T409" s="7"/>
      <c r="U409" s="7"/>
      <c r="V409" s="7"/>
      <c r="W409" s="7"/>
      <c r="X409" s="7"/>
      <c r="Y409" s="7"/>
      <c r="Z409" s="7"/>
      <c r="AA409" s="66"/>
      <c r="AB409" s="66"/>
      <c r="AC409" s="66"/>
      <c r="AD409" s="66"/>
      <c r="AE409" s="66"/>
      <c r="AF409" s="66"/>
      <c r="AG409" s="7"/>
      <c r="AH409" s="7"/>
      <c r="AI409" s="7"/>
      <c r="AJ409" s="7"/>
      <c r="AK409" s="7"/>
      <c r="AL409" s="7"/>
      <c r="AM409" s="7"/>
      <c r="AN409" s="7"/>
      <c r="AO409" s="7"/>
      <c r="AP409" s="66"/>
      <c r="AQ409" s="66"/>
      <c r="AR409" s="66"/>
      <c r="AS409" s="66"/>
      <c r="AT409" s="66"/>
      <c r="AU409" s="66"/>
      <c r="AV409" s="66"/>
      <c r="AW409" s="7"/>
      <c r="AX409" s="7"/>
      <c r="AY409" s="7"/>
      <c r="AZ409" s="7"/>
      <c r="BA409" s="7"/>
      <c r="BB409" s="7"/>
      <c r="BC409" s="7"/>
      <c r="BD409" s="7"/>
    </row>
    <row r="410" spans="8:56" s="18" customFormat="1" x14ac:dyDescent="0.25">
      <c r="H410" s="8"/>
      <c r="I410" s="7"/>
      <c r="J410" s="7"/>
      <c r="K410" s="7"/>
      <c r="L410" s="7"/>
      <c r="M410" s="7"/>
      <c r="N410" s="7"/>
      <c r="O410" s="7"/>
      <c r="P410" s="7"/>
      <c r="Q410" s="7"/>
      <c r="R410" s="7"/>
      <c r="S410" s="7"/>
      <c r="T410" s="7"/>
      <c r="U410" s="7"/>
      <c r="V410" s="7"/>
      <c r="W410" s="7"/>
      <c r="X410" s="7"/>
      <c r="Y410" s="7"/>
      <c r="Z410" s="7"/>
      <c r="AA410" s="66"/>
      <c r="AB410" s="66"/>
      <c r="AC410" s="66"/>
      <c r="AD410" s="66"/>
      <c r="AE410" s="66"/>
      <c r="AF410" s="66"/>
      <c r="AG410" s="7"/>
      <c r="AH410" s="7"/>
      <c r="AI410" s="7"/>
      <c r="AJ410" s="7"/>
      <c r="AK410" s="7"/>
      <c r="AL410" s="7"/>
      <c r="AM410" s="7"/>
      <c r="AN410" s="7"/>
      <c r="AO410" s="7"/>
      <c r="AP410" s="66"/>
      <c r="AQ410" s="66"/>
      <c r="AR410" s="66"/>
      <c r="AS410" s="66"/>
      <c r="AT410" s="66"/>
      <c r="AU410" s="66"/>
      <c r="AV410" s="66"/>
      <c r="AW410" s="7"/>
      <c r="AX410" s="7"/>
      <c r="AY410" s="7"/>
      <c r="AZ410" s="7"/>
      <c r="BA410" s="7"/>
      <c r="BB410" s="7"/>
      <c r="BC410" s="7"/>
      <c r="BD410" s="7"/>
    </row>
    <row r="411" spans="8:56" s="18" customFormat="1" x14ac:dyDescent="0.25">
      <c r="H411" s="8"/>
      <c r="I411" s="7"/>
      <c r="J411" s="7"/>
      <c r="K411" s="7"/>
      <c r="L411" s="7"/>
      <c r="M411" s="7"/>
      <c r="N411" s="7"/>
      <c r="O411" s="7"/>
      <c r="P411" s="7"/>
      <c r="Q411" s="7"/>
      <c r="R411" s="7"/>
      <c r="S411" s="7"/>
      <c r="T411" s="7"/>
      <c r="U411" s="7"/>
      <c r="V411" s="7"/>
      <c r="W411" s="7"/>
      <c r="X411" s="7"/>
      <c r="Y411" s="7"/>
      <c r="Z411" s="7"/>
      <c r="AA411" s="66"/>
      <c r="AB411" s="66"/>
      <c r="AC411" s="66"/>
      <c r="AD411" s="66"/>
      <c r="AE411" s="66"/>
      <c r="AF411" s="66"/>
      <c r="AG411" s="7"/>
      <c r="AH411" s="7"/>
      <c r="AI411" s="7"/>
      <c r="AJ411" s="7"/>
      <c r="AK411" s="7"/>
      <c r="AL411" s="7"/>
      <c r="AM411" s="7"/>
      <c r="AN411" s="7"/>
      <c r="AO411" s="7"/>
      <c r="AP411" s="66"/>
      <c r="AQ411" s="66"/>
      <c r="AR411" s="66"/>
      <c r="AS411" s="66"/>
      <c r="AT411" s="66"/>
      <c r="AU411" s="66"/>
      <c r="AV411" s="66"/>
      <c r="AW411" s="7"/>
      <c r="AX411" s="7"/>
      <c r="AY411" s="7"/>
      <c r="AZ411" s="7"/>
      <c r="BA411" s="7"/>
      <c r="BB411" s="7"/>
      <c r="BC411" s="7"/>
      <c r="BD411" s="7"/>
    </row>
    <row r="412" spans="8:56" s="18" customFormat="1" x14ac:dyDescent="0.25">
      <c r="H412" s="8"/>
      <c r="I412" s="7"/>
      <c r="J412" s="7"/>
      <c r="K412" s="7"/>
      <c r="L412" s="7"/>
      <c r="M412" s="7"/>
      <c r="N412" s="7"/>
      <c r="O412" s="7"/>
      <c r="P412" s="7"/>
      <c r="Q412" s="7"/>
      <c r="R412" s="7"/>
      <c r="S412" s="7"/>
      <c r="T412" s="7"/>
      <c r="U412" s="7"/>
      <c r="V412" s="7"/>
      <c r="W412" s="7"/>
      <c r="X412" s="7"/>
      <c r="Y412" s="7"/>
      <c r="Z412" s="7"/>
      <c r="AA412" s="66"/>
      <c r="AB412" s="66"/>
      <c r="AC412" s="66"/>
      <c r="AD412" s="66"/>
      <c r="AE412" s="66"/>
      <c r="AF412" s="66"/>
      <c r="AG412" s="7"/>
      <c r="AH412" s="7"/>
      <c r="AI412" s="7"/>
      <c r="AJ412" s="7"/>
      <c r="AK412" s="7"/>
      <c r="AL412" s="7"/>
      <c r="AM412" s="7"/>
      <c r="AN412" s="7"/>
      <c r="AO412" s="7"/>
      <c r="AP412" s="66"/>
      <c r="AQ412" s="66"/>
      <c r="AR412" s="66"/>
      <c r="AS412" s="66"/>
      <c r="AT412" s="66"/>
      <c r="AU412" s="66"/>
      <c r="AV412" s="66"/>
      <c r="AW412" s="7"/>
      <c r="AX412" s="7"/>
      <c r="AY412" s="7"/>
      <c r="AZ412" s="7"/>
      <c r="BA412" s="7"/>
      <c r="BB412" s="7"/>
      <c r="BC412" s="7"/>
      <c r="BD412" s="7"/>
    </row>
    <row r="413" spans="8:56" s="18" customFormat="1" x14ac:dyDescent="0.25">
      <c r="H413" s="8"/>
      <c r="I413" s="7"/>
      <c r="J413" s="7"/>
      <c r="K413" s="7"/>
      <c r="L413" s="7"/>
      <c r="M413" s="7"/>
      <c r="N413" s="7"/>
      <c r="O413" s="7"/>
      <c r="P413" s="7"/>
      <c r="Q413" s="7"/>
      <c r="R413" s="7"/>
      <c r="S413" s="7"/>
      <c r="T413" s="7"/>
      <c r="U413" s="7"/>
      <c r="V413" s="7"/>
      <c r="W413" s="7"/>
      <c r="X413" s="7"/>
      <c r="Y413" s="7"/>
      <c r="Z413" s="7"/>
      <c r="AA413" s="66"/>
      <c r="AB413" s="66"/>
      <c r="AC413" s="66"/>
      <c r="AD413" s="66"/>
      <c r="AE413" s="66"/>
      <c r="AF413" s="66"/>
      <c r="AG413" s="7"/>
      <c r="AH413" s="7"/>
      <c r="AI413" s="7"/>
      <c r="AJ413" s="7"/>
      <c r="AK413" s="7"/>
      <c r="AL413" s="7"/>
      <c r="AM413" s="7"/>
      <c r="AN413" s="7"/>
      <c r="AO413" s="7"/>
      <c r="AP413" s="66"/>
      <c r="AQ413" s="66"/>
      <c r="AR413" s="66"/>
      <c r="AS413" s="66"/>
      <c r="AT413" s="66"/>
      <c r="AU413" s="66"/>
      <c r="AV413" s="66"/>
      <c r="AW413" s="7"/>
      <c r="AX413" s="7"/>
      <c r="AY413" s="7"/>
      <c r="AZ413" s="7"/>
      <c r="BA413" s="7"/>
      <c r="BB413" s="7"/>
      <c r="BC413" s="7"/>
      <c r="BD413" s="7"/>
    </row>
    <row r="414" spans="8:56" s="18" customFormat="1" x14ac:dyDescent="0.25">
      <c r="H414" s="8"/>
      <c r="I414" s="7"/>
      <c r="J414" s="7"/>
      <c r="K414" s="7"/>
      <c r="L414" s="7"/>
      <c r="M414" s="7"/>
      <c r="N414" s="7"/>
      <c r="O414" s="7"/>
      <c r="P414" s="7"/>
      <c r="Q414" s="7"/>
      <c r="R414" s="7"/>
      <c r="S414" s="7"/>
      <c r="T414" s="7"/>
      <c r="U414" s="7"/>
      <c r="V414" s="7"/>
      <c r="W414" s="7"/>
      <c r="X414" s="7"/>
      <c r="Y414" s="7"/>
      <c r="Z414" s="7"/>
      <c r="AA414" s="66"/>
      <c r="AB414" s="66"/>
      <c r="AC414" s="66"/>
      <c r="AD414" s="66"/>
      <c r="AE414" s="66"/>
      <c r="AF414" s="66"/>
      <c r="AG414" s="7"/>
      <c r="AH414" s="7"/>
      <c r="AI414" s="7"/>
      <c r="AJ414" s="7"/>
      <c r="AK414" s="7"/>
      <c r="AL414" s="7"/>
      <c r="AM414" s="7"/>
      <c r="AN414" s="7"/>
      <c r="AO414" s="7"/>
      <c r="AP414" s="66"/>
      <c r="AQ414" s="66"/>
      <c r="AR414" s="66"/>
      <c r="AS414" s="66"/>
      <c r="AT414" s="66"/>
      <c r="AU414" s="66"/>
      <c r="AV414" s="66"/>
      <c r="AW414" s="7"/>
      <c r="AX414" s="7"/>
      <c r="AY414" s="7"/>
      <c r="AZ414" s="7"/>
      <c r="BA414" s="7"/>
      <c r="BB414" s="7"/>
      <c r="BC414" s="7"/>
      <c r="BD414" s="7"/>
    </row>
    <row r="415" spans="8:56" s="18" customFormat="1" x14ac:dyDescent="0.25">
      <c r="H415" s="8"/>
      <c r="I415" s="7"/>
      <c r="J415" s="7"/>
      <c r="K415" s="7"/>
      <c r="L415" s="7"/>
      <c r="M415" s="7"/>
      <c r="N415" s="7"/>
      <c r="O415" s="7"/>
      <c r="P415" s="7"/>
      <c r="Q415" s="7"/>
      <c r="R415" s="7"/>
      <c r="S415" s="7"/>
      <c r="T415" s="7"/>
      <c r="U415" s="7"/>
      <c r="V415" s="7"/>
      <c r="W415" s="7"/>
      <c r="X415" s="7"/>
      <c r="Y415" s="7"/>
      <c r="Z415" s="7"/>
      <c r="AA415" s="66"/>
      <c r="AB415" s="66"/>
      <c r="AC415" s="66"/>
      <c r="AD415" s="66"/>
      <c r="AE415" s="66"/>
      <c r="AF415" s="66"/>
      <c r="AG415" s="7"/>
      <c r="AH415" s="7"/>
      <c r="AI415" s="7"/>
      <c r="AJ415" s="7"/>
      <c r="AK415" s="7"/>
      <c r="AL415" s="7"/>
      <c r="AM415" s="7"/>
      <c r="AN415" s="7"/>
      <c r="AO415" s="7"/>
      <c r="AP415" s="66"/>
      <c r="AQ415" s="66"/>
      <c r="AR415" s="66"/>
      <c r="AS415" s="66"/>
      <c r="AT415" s="66"/>
      <c r="AU415" s="66"/>
      <c r="AV415" s="66"/>
      <c r="AW415" s="7"/>
      <c r="AX415" s="7"/>
      <c r="AY415" s="7"/>
      <c r="AZ415" s="7"/>
      <c r="BA415" s="7"/>
      <c r="BB415" s="7"/>
      <c r="BC415" s="7"/>
      <c r="BD415" s="7"/>
    </row>
    <row r="416" spans="8:56" s="18" customFormat="1" x14ac:dyDescent="0.25">
      <c r="H416" s="8"/>
      <c r="I416" s="7"/>
      <c r="J416" s="7"/>
      <c r="K416" s="7"/>
      <c r="L416" s="7"/>
      <c r="M416" s="7"/>
      <c r="N416" s="7"/>
      <c r="O416" s="7"/>
      <c r="P416" s="7"/>
      <c r="Q416" s="7"/>
      <c r="R416" s="7"/>
      <c r="S416" s="7"/>
      <c r="T416" s="7"/>
      <c r="U416" s="7"/>
      <c r="V416" s="7"/>
      <c r="W416" s="7"/>
      <c r="X416" s="7"/>
      <c r="Y416" s="7"/>
      <c r="Z416" s="7"/>
      <c r="AA416" s="66"/>
      <c r="AB416" s="66"/>
      <c r="AC416" s="66"/>
      <c r="AD416" s="66"/>
      <c r="AE416" s="66"/>
      <c r="AF416" s="66"/>
      <c r="AG416" s="7"/>
      <c r="AH416" s="7"/>
      <c r="AI416" s="7"/>
      <c r="AJ416" s="7"/>
      <c r="AK416" s="7"/>
      <c r="AL416" s="7"/>
      <c r="AM416" s="7"/>
      <c r="AN416" s="7"/>
      <c r="AO416" s="7"/>
      <c r="AP416" s="66"/>
      <c r="AQ416" s="66"/>
      <c r="AR416" s="66"/>
      <c r="AS416" s="66"/>
      <c r="AT416" s="66"/>
      <c r="AU416" s="66"/>
      <c r="AV416" s="66"/>
      <c r="AW416" s="7"/>
      <c r="AX416" s="7"/>
      <c r="AY416" s="7"/>
      <c r="AZ416" s="7"/>
      <c r="BA416" s="7"/>
      <c r="BB416" s="7"/>
      <c r="BC416" s="7"/>
      <c r="BD416" s="7"/>
    </row>
    <row r="417" spans="8:56" s="18" customFormat="1" x14ac:dyDescent="0.25">
      <c r="H417" s="8"/>
      <c r="I417" s="7"/>
      <c r="J417" s="7"/>
      <c r="K417" s="7"/>
      <c r="L417" s="7"/>
      <c r="M417" s="7"/>
      <c r="N417" s="7"/>
      <c r="O417" s="7"/>
      <c r="P417" s="7"/>
      <c r="Q417" s="7"/>
      <c r="R417" s="7"/>
      <c r="S417" s="7"/>
      <c r="T417" s="7"/>
      <c r="U417" s="7"/>
      <c r="V417" s="7"/>
      <c r="W417" s="7"/>
      <c r="X417" s="7"/>
      <c r="Y417" s="7"/>
      <c r="Z417" s="7"/>
      <c r="AA417" s="66"/>
      <c r="AB417" s="66"/>
      <c r="AC417" s="66"/>
      <c r="AD417" s="66"/>
      <c r="AE417" s="66"/>
      <c r="AF417" s="66"/>
      <c r="AG417" s="7"/>
      <c r="AH417" s="7"/>
      <c r="AI417" s="7"/>
      <c r="AJ417" s="7"/>
      <c r="AK417" s="7"/>
      <c r="AL417" s="7"/>
      <c r="AM417" s="7"/>
      <c r="AN417" s="7"/>
      <c r="AO417" s="7"/>
      <c r="AP417" s="66"/>
      <c r="AQ417" s="66"/>
      <c r="AR417" s="66"/>
      <c r="AS417" s="66"/>
      <c r="AT417" s="66"/>
      <c r="AU417" s="66"/>
      <c r="AV417" s="66"/>
      <c r="AW417" s="7"/>
      <c r="AX417" s="7"/>
      <c r="AY417" s="7"/>
      <c r="AZ417" s="7"/>
      <c r="BA417" s="7"/>
      <c r="BB417" s="7"/>
      <c r="BC417" s="7"/>
      <c r="BD417" s="7"/>
    </row>
    <row r="418" spans="8:56" s="18" customFormat="1" x14ac:dyDescent="0.25">
      <c r="H418" s="8"/>
      <c r="I418" s="7"/>
      <c r="J418" s="7"/>
      <c r="K418" s="7"/>
      <c r="L418" s="7"/>
      <c r="M418" s="7"/>
      <c r="N418" s="7"/>
      <c r="O418" s="7"/>
      <c r="P418" s="7"/>
      <c r="Q418" s="7"/>
      <c r="R418" s="7"/>
      <c r="S418" s="7"/>
      <c r="T418" s="7"/>
      <c r="U418" s="7"/>
      <c r="V418" s="7"/>
      <c r="W418" s="7"/>
      <c r="X418" s="7"/>
      <c r="Y418" s="7"/>
      <c r="Z418" s="7"/>
      <c r="AA418" s="66"/>
      <c r="AB418" s="66"/>
      <c r="AC418" s="66"/>
      <c r="AD418" s="66"/>
      <c r="AE418" s="66"/>
      <c r="AF418" s="66"/>
      <c r="AG418" s="7"/>
      <c r="AH418" s="7"/>
      <c r="AI418" s="7"/>
      <c r="AJ418" s="7"/>
      <c r="AK418" s="7"/>
      <c r="AL418" s="7"/>
      <c r="AM418" s="7"/>
      <c r="AN418" s="7"/>
      <c r="AO418" s="7"/>
      <c r="AP418" s="66"/>
      <c r="AQ418" s="66"/>
      <c r="AR418" s="66"/>
      <c r="AS418" s="66"/>
      <c r="AT418" s="66"/>
      <c r="AU418" s="66"/>
      <c r="AV418" s="66"/>
      <c r="AW418" s="7"/>
      <c r="AX418" s="7"/>
      <c r="AY418" s="7"/>
      <c r="AZ418" s="7"/>
      <c r="BA418" s="7"/>
      <c r="BB418" s="7"/>
      <c r="BC418" s="7"/>
      <c r="BD418" s="7"/>
    </row>
    <row r="419" spans="8:56" s="18" customFormat="1" x14ac:dyDescent="0.25">
      <c r="H419" s="8"/>
      <c r="I419" s="7"/>
      <c r="J419" s="7"/>
      <c r="K419" s="7"/>
      <c r="L419" s="7"/>
      <c r="M419" s="7"/>
      <c r="N419" s="7"/>
      <c r="O419" s="7"/>
      <c r="P419" s="7"/>
      <c r="Q419" s="7"/>
      <c r="R419" s="7"/>
      <c r="S419" s="7"/>
      <c r="T419" s="7"/>
      <c r="U419" s="7"/>
      <c r="V419" s="7"/>
      <c r="W419" s="7"/>
      <c r="X419" s="7"/>
      <c r="Y419" s="7"/>
      <c r="Z419" s="7"/>
      <c r="AA419" s="66"/>
      <c r="AB419" s="66"/>
      <c r="AC419" s="66"/>
      <c r="AD419" s="66"/>
      <c r="AE419" s="66"/>
      <c r="AF419" s="66"/>
      <c r="AG419" s="7"/>
      <c r="AH419" s="7"/>
      <c r="AI419" s="7"/>
      <c r="AJ419" s="7"/>
      <c r="AK419" s="7"/>
      <c r="AL419" s="7"/>
      <c r="AM419" s="7"/>
      <c r="AN419" s="7"/>
      <c r="AO419" s="7"/>
      <c r="AP419" s="66"/>
      <c r="AQ419" s="66"/>
      <c r="AR419" s="66"/>
      <c r="AS419" s="66"/>
      <c r="AT419" s="66"/>
      <c r="AU419" s="66"/>
      <c r="AV419" s="66"/>
      <c r="AW419" s="7"/>
      <c r="AX419" s="7"/>
      <c r="AY419" s="7"/>
      <c r="AZ419" s="7"/>
      <c r="BA419" s="7"/>
      <c r="BB419" s="7"/>
      <c r="BC419" s="7"/>
      <c r="BD419" s="7"/>
    </row>
    <row r="420" spans="8:56" s="18" customFormat="1" x14ac:dyDescent="0.25">
      <c r="H420" s="8"/>
      <c r="I420" s="7"/>
      <c r="J420" s="7"/>
      <c r="K420" s="7"/>
      <c r="L420" s="7"/>
      <c r="M420" s="7"/>
      <c r="N420" s="7"/>
      <c r="O420" s="7"/>
      <c r="P420" s="7"/>
      <c r="Q420" s="7"/>
      <c r="R420" s="7"/>
      <c r="S420" s="7"/>
      <c r="T420" s="7"/>
      <c r="U420" s="7"/>
      <c r="V420" s="7"/>
      <c r="W420" s="7"/>
      <c r="X420" s="7"/>
      <c r="Y420" s="7"/>
      <c r="Z420" s="7"/>
      <c r="AA420" s="66"/>
      <c r="AB420" s="66"/>
      <c r="AC420" s="66"/>
      <c r="AD420" s="66"/>
      <c r="AE420" s="66"/>
      <c r="AF420" s="66"/>
      <c r="AG420" s="7"/>
      <c r="AH420" s="7"/>
      <c r="AI420" s="7"/>
      <c r="AJ420" s="7"/>
      <c r="AK420" s="7"/>
      <c r="AL420" s="7"/>
      <c r="AM420" s="7"/>
      <c r="AN420" s="7"/>
      <c r="AO420" s="7"/>
      <c r="AP420" s="66"/>
      <c r="AQ420" s="66"/>
      <c r="AR420" s="66"/>
      <c r="AS420" s="66"/>
      <c r="AT420" s="66"/>
      <c r="AU420" s="66"/>
      <c r="AV420" s="66"/>
      <c r="AW420" s="7"/>
      <c r="AX420" s="7"/>
      <c r="AY420" s="7"/>
      <c r="AZ420" s="7"/>
      <c r="BA420" s="7"/>
      <c r="BB420" s="7"/>
      <c r="BC420" s="7"/>
      <c r="BD420" s="7"/>
    </row>
    <row r="421" spans="8:56" s="18" customFormat="1" x14ac:dyDescent="0.25">
      <c r="H421" s="8"/>
      <c r="I421" s="7"/>
      <c r="J421" s="7"/>
      <c r="K421" s="7"/>
      <c r="L421" s="7"/>
      <c r="M421" s="7"/>
      <c r="N421" s="7"/>
      <c r="O421" s="7"/>
      <c r="P421" s="7"/>
      <c r="Q421" s="7"/>
      <c r="R421" s="7"/>
      <c r="S421" s="7"/>
      <c r="T421" s="7"/>
      <c r="U421" s="7"/>
      <c r="V421" s="7"/>
      <c r="W421" s="7"/>
      <c r="X421" s="7"/>
      <c r="Y421" s="7"/>
      <c r="Z421" s="7"/>
      <c r="AA421" s="66"/>
      <c r="AB421" s="66"/>
      <c r="AC421" s="66"/>
      <c r="AD421" s="66"/>
      <c r="AE421" s="66"/>
      <c r="AF421" s="66"/>
      <c r="AG421" s="7"/>
      <c r="AH421" s="7"/>
      <c r="AI421" s="7"/>
      <c r="AJ421" s="7"/>
      <c r="AK421" s="7"/>
      <c r="AL421" s="7"/>
      <c r="AM421" s="7"/>
      <c r="AN421" s="7"/>
      <c r="AO421" s="7"/>
      <c r="AP421" s="66"/>
      <c r="AQ421" s="66"/>
      <c r="AR421" s="66"/>
      <c r="AS421" s="66"/>
      <c r="AT421" s="66"/>
      <c r="AU421" s="66"/>
      <c r="AV421" s="66"/>
      <c r="AW421" s="7"/>
      <c r="AX421" s="7"/>
      <c r="AY421" s="7"/>
      <c r="AZ421" s="7"/>
      <c r="BA421" s="7"/>
      <c r="BB421" s="7"/>
      <c r="BC421" s="7"/>
      <c r="BD421" s="7"/>
    </row>
    <row r="422" spans="8:56" s="18" customFormat="1" x14ac:dyDescent="0.25">
      <c r="H422" s="8"/>
      <c r="I422" s="7"/>
      <c r="J422" s="7"/>
      <c r="K422" s="7"/>
      <c r="L422" s="7"/>
      <c r="M422" s="7"/>
      <c r="N422" s="7"/>
      <c r="O422" s="7"/>
      <c r="P422" s="7"/>
      <c r="Q422" s="7"/>
      <c r="R422" s="7"/>
      <c r="S422" s="7"/>
      <c r="T422" s="7"/>
      <c r="U422" s="7"/>
      <c r="V422" s="7"/>
      <c r="W422" s="7"/>
      <c r="X422" s="7"/>
      <c r="Y422" s="7"/>
      <c r="Z422" s="7"/>
      <c r="AA422" s="66"/>
      <c r="AB422" s="66"/>
      <c r="AC422" s="66"/>
      <c r="AD422" s="66"/>
      <c r="AE422" s="66"/>
      <c r="AF422" s="66"/>
      <c r="AG422" s="7"/>
      <c r="AH422" s="7"/>
      <c r="AI422" s="7"/>
      <c r="AJ422" s="7"/>
      <c r="AK422" s="7"/>
      <c r="AL422" s="7"/>
      <c r="AM422" s="7"/>
      <c r="AN422" s="7"/>
      <c r="AO422" s="7"/>
      <c r="AP422" s="66"/>
      <c r="AQ422" s="66"/>
      <c r="AR422" s="66"/>
      <c r="AS422" s="66"/>
      <c r="AT422" s="66"/>
      <c r="AU422" s="66"/>
      <c r="AV422" s="66"/>
      <c r="AW422" s="7"/>
      <c r="AX422" s="7"/>
      <c r="AY422" s="7"/>
      <c r="AZ422" s="7"/>
      <c r="BA422" s="7"/>
      <c r="BB422" s="7"/>
      <c r="BC422" s="7"/>
      <c r="BD422" s="7"/>
    </row>
    <row r="423" spans="8:56" s="18" customFormat="1" x14ac:dyDescent="0.25">
      <c r="H423" s="8"/>
      <c r="I423" s="7"/>
      <c r="J423" s="7"/>
      <c r="K423" s="7"/>
      <c r="L423" s="7"/>
      <c r="M423" s="7"/>
      <c r="N423" s="7"/>
      <c r="O423" s="7"/>
      <c r="P423" s="7"/>
      <c r="Q423" s="7"/>
      <c r="R423" s="7"/>
      <c r="S423" s="7"/>
      <c r="T423" s="7"/>
      <c r="U423" s="7"/>
      <c r="V423" s="7"/>
      <c r="W423" s="7"/>
      <c r="X423" s="7"/>
      <c r="Y423" s="7"/>
      <c r="Z423" s="7"/>
      <c r="AA423" s="66"/>
      <c r="AB423" s="66"/>
      <c r="AC423" s="66"/>
      <c r="AD423" s="66"/>
      <c r="AE423" s="66"/>
      <c r="AF423" s="66"/>
      <c r="AG423" s="7"/>
      <c r="AH423" s="7"/>
      <c r="AI423" s="7"/>
      <c r="AJ423" s="7"/>
      <c r="AK423" s="7"/>
      <c r="AL423" s="7"/>
      <c r="AM423" s="7"/>
      <c r="AN423" s="7"/>
      <c r="AO423" s="7"/>
      <c r="AP423" s="66"/>
      <c r="AQ423" s="66"/>
      <c r="AR423" s="66"/>
      <c r="AS423" s="66"/>
      <c r="AT423" s="66"/>
      <c r="AU423" s="66"/>
      <c r="AV423" s="66"/>
      <c r="AW423" s="7"/>
      <c r="AX423" s="7"/>
      <c r="AY423" s="7"/>
      <c r="AZ423" s="7"/>
      <c r="BA423" s="7"/>
      <c r="BB423" s="7"/>
      <c r="BC423" s="7"/>
      <c r="BD423" s="7"/>
    </row>
    <row r="424" spans="8:56" s="18" customFormat="1" x14ac:dyDescent="0.25">
      <c r="H424" s="8"/>
      <c r="I424" s="7"/>
      <c r="J424" s="7"/>
      <c r="K424" s="7"/>
      <c r="L424" s="7"/>
      <c r="M424" s="7"/>
      <c r="N424" s="7"/>
      <c r="O424" s="7"/>
      <c r="P424" s="7"/>
      <c r="Q424" s="7"/>
      <c r="R424" s="7"/>
      <c r="S424" s="7"/>
      <c r="T424" s="7"/>
      <c r="U424" s="7"/>
      <c r="V424" s="7"/>
      <c r="W424" s="7"/>
      <c r="X424" s="7"/>
      <c r="Y424" s="7"/>
      <c r="Z424" s="7"/>
      <c r="AA424" s="66"/>
      <c r="AB424" s="66"/>
      <c r="AC424" s="66"/>
      <c r="AD424" s="66"/>
      <c r="AE424" s="66"/>
      <c r="AF424" s="66"/>
      <c r="AG424" s="7"/>
      <c r="AH424" s="7"/>
      <c r="AI424" s="7"/>
      <c r="AJ424" s="7"/>
      <c r="AK424" s="7"/>
      <c r="AL424" s="7"/>
      <c r="AM424" s="7"/>
      <c r="AN424" s="7"/>
      <c r="AO424" s="7"/>
      <c r="AP424" s="66"/>
      <c r="AQ424" s="66"/>
      <c r="AR424" s="66"/>
      <c r="AS424" s="66"/>
      <c r="AT424" s="66"/>
      <c r="AU424" s="66"/>
      <c r="AV424" s="66"/>
      <c r="AW424" s="7"/>
      <c r="AX424" s="7"/>
      <c r="AY424" s="7"/>
      <c r="AZ424" s="7"/>
      <c r="BA424" s="7"/>
      <c r="BB424" s="7"/>
      <c r="BC424" s="7"/>
      <c r="BD424" s="7"/>
    </row>
    <row r="425" spans="8:56" s="18" customFormat="1" x14ac:dyDescent="0.25">
      <c r="H425" s="8"/>
      <c r="I425" s="7"/>
      <c r="J425" s="7"/>
      <c r="K425" s="7"/>
      <c r="L425" s="7"/>
      <c r="M425" s="7"/>
      <c r="N425" s="7"/>
      <c r="O425" s="7"/>
      <c r="P425" s="7"/>
      <c r="Q425" s="7"/>
      <c r="R425" s="7"/>
      <c r="S425" s="7"/>
      <c r="T425" s="7"/>
      <c r="U425" s="7"/>
      <c r="V425" s="7"/>
      <c r="W425" s="7"/>
      <c r="X425" s="7"/>
      <c r="Y425" s="7"/>
      <c r="Z425" s="7"/>
      <c r="AA425" s="66"/>
      <c r="AB425" s="66"/>
      <c r="AC425" s="66"/>
      <c r="AD425" s="66"/>
      <c r="AE425" s="66"/>
      <c r="AF425" s="66"/>
      <c r="AG425" s="7"/>
      <c r="AH425" s="7"/>
      <c r="AI425" s="7"/>
      <c r="AJ425" s="7"/>
      <c r="AK425" s="7"/>
      <c r="AL425" s="7"/>
      <c r="AM425" s="7"/>
      <c r="AN425" s="7"/>
      <c r="AO425" s="7"/>
      <c r="AP425" s="66"/>
      <c r="AQ425" s="66"/>
      <c r="AR425" s="66"/>
      <c r="AS425" s="66"/>
      <c r="AT425" s="66"/>
      <c r="AU425" s="66"/>
      <c r="AV425" s="66"/>
      <c r="AW425" s="7"/>
      <c r="AX425" s="7"/>
      <c r="AY425" s="7"/>
      <c r="AZ425" s="7"/>
      <c r="BA425" s="7"/>
      <c r="BB425" s="7"/>
      <c r="BC425" s="7"/>
      <c r="BD425" s="7"/>
    </row>
    <row r="426" spans="8:56" s="18" customFormat="1" x14ac:dyDescent="0.25">
      <c r="H426" s="8"/>
      <c r="I426" s="7"/>
      <c r="J426" s="7"/>
      <c r="K426" s="7"/>
      <c r="L426" s="7"/>
      <c r="M426" s="7"/>
      <c r="N426" s="7"/>
      <c r="O426" s="7"/>
      <c r="P426" s="7"/>
      <c r="Q426" s="7"/>
      <c r="R426" s="7"/>
      <c r="S426" s="7"/>
      <c r="T426" s="7"/>
      <c r="U426" s="7"/>
      <c r="V426" s="7"/>
      <c r="W426" s="7"/>
      <c r="X426" s="7"/>
      <c r="Y426" s="7"/>
      <c r="Z426" s="7"/>
      <c r="AA426" s="66"/>
      <c r="AB426" s="66"/>
      <c r="AC426" s="66"/>
      <c r="AD426" s="66"/>
      <c r="AE426" s="66"/>
      <c r="AF426" s="66"/>
      <c r="AG426" s="7"/>
      <c r="AH426" s="7"/>
      <c r="AI426" s="7"/>
      <c r="AJ426" s="7"/>
      <c r="AK426" s="7"/>
      <c r="AL426" s="7"/>
      <c r="AM426" s="7"/>
      <c r="AN426" s="7"/>
      <c r="AO426" s="7"/>
      <c r="AP426" s="66"/>
      <c r="AQ426" s="66"/>
      <c r="AR426" s="66"/>
      <c r="AS426" s="66"/>
      <c r="AT426" s="66"/>
      <c r="AU426" s="66"/>
      <c r="AV426" s="66"/>
      <c r="AW426" s="7"/>
      <c r="AX426" s="7"/>
      <c r="AY426" s="7"/>
      <c r="AZ426" s="7"/>
      <c r="BA426" s="7"/>
      <c r="BB426" s="7"/>
      <c r="BC426" s="7"/>
      <c r="BD426" s="7"/>
    </row>
    <row r="427" spans="8:56" s="18" customFormat="1" x14ac:dyDescent="0.25">
      <c r="H427" s="8"/>
      <c r="I427" s="7"/>
      <c r="J427" s="7"/>
      <c r="K427" s="7"/>
      <c r="L427" s="7"/>
      <c r="M427" s="7"/>
      <c r="N427" s="7"/>
      <c r="O427" s="7"/>
      <c r="P427" s="7"/>
      <c r="Q427" s="7"/>
      <c r="R427" s="7"/>
      <c r="S427" s="7"/>
      <c r="T427" s="7"/>
      <c r="U427" s="7"/>
      <c r="V427" s="7"/>
      <c r="W427" s="7"/>
      <c r="X427" s="7"/>
      <c r="Y427" s="7"/>
      <c r="Z427" s="7"/>
      <c r="AA427" s="66"/>
      <c r="AB427" s="66"/>
      <c r="AC427" s="66"/>
      <c r="AD427" s="66"/>
      <c r="AE427" s="66"/>
      <c r="AF427" s="66"/>
      <c r="AG427" s="7"/>
      <c r="AH427" s="7"/>
      <c r="AI427" s="7"/>
      <c r="AJ427" s="7"/>
      <c r="AK427" s="7"/>
      <c r="AL427" s="7"/>
      <c r="AM427" s="7"/>
      <c r="AN427" s="7"/>
      <c r="AO427" s="7"/>
      <c r="AP427" s="66"/>
      <c r="AQ427" s="66"/>
      <c r="AR427" s="66"/>
      <c r="AS427" s="66"/>
      <c r="AT427" s="66"/>
      <c r="AU427" s="66"/>
      <c r="AV427" s="66"/>
      <c r="AW427" s="7"/>
      <c r="AX427" s="7"/>
      <c r="AY427" s="7"/>
      <c r="AZ427" s="7"/>
      <c r="BA427" s="7"/>
      <c r="BB427" s="7"/>
      <c r="BC427" s="7"/>
      <c r="BD427" s="7"/>
    </row>
    <row r="428" spans="8:56" s="18" customFormat="1" x14ac:dyDescent="0.25">
      <c r="H428" s="8"/>
      <c r="I428" s="7"/>
      <c r="J428" s="7"/>
      <c r="K428" s="7"/>
      <c r="L428" s="7"/>
      <c r="M428" s="7"/>
      <c r="N428" s="7"/>
      <c r="O428" s="7"/>
      <c r="P428" s="7"/>
      <c r="Q428" s="7"/>
      <c r="R428" s="7"/>
      <c r="S428" s="7"/>
      <c r="T428" s="7"/>
      <c r="U428" s="7"/>
      <c r="V428" s="7"/>
      <c r="W428" s="7"/>
      <c r="X428" s="7"/>
      <c r="Y428" s="7"/>
      <c r="Z428" s="7"/>
      <c r="AA428" s="66"/>
      <c r="AB428" s="66"/>
      <c r="AC428" s="66"/>
      <c r="AD428" s="66"/>
      <c r="AE428" s="66"/>
      <c r="AF428" s="66"/>
      <c r="AG428" s="7"/>
      <c r="AH428" s="7"/>
      <c r="AI428" s="7"/>
      <c r="AJ428" s="7"/>
      <c r="AK428" s="7"/>
      <c r="AL428" s="7"/>
      <c r="AM428" s="7"/>
      <c r="AN428" s="7"/>
      <c r="AO428" s="7"/>
      <c r="AP428" s="66"/>
      <c r="AQ428" s="66"/>
      <c r="AR428" s="66"/>
      <c r="AS428" s="66"/>
      <c r="AT428" s="66"/>
      <c r="AU428" s="66"/>
      <c r="AV428" s="66"/>
      <c r="AW428" s="7"/>
      <c r="AX428" s="7"/>
      <c r="AY428" s="7"/>
      <c r="AZ428" s="7"/>
      <c r="BA428" s="7"/>
      <c r="BB428" s="7"/>
      <c r="BC428" s="7"/>
      <c r="BD428" s="7"/>
    </row>
    <row r="429" spans="8:56" s="18" customFormat="1" x14ac:dyDescent="0.25">
      <c r="H429" s="8"/>
      <c r="I429" s="7"/>
      <c r="J429" s="7"/>
      <c r="K429" s="7"/>
      <c r="L429" s="7"/>
      <c r="M429" s="7"/>
      <c r="N429" s="7"/>
      <c r="O429" s="7"/>
      <c r="P429" s="7"/>
      <c r="Q429" s="7"/>
      <c r="R429" s="7"/>
      <c r="S429" s="7"/>
      <c r="T429" s="7"/>
      <c r="U429" s="7"/>
      <c r="V429" s="7"/>
      <c r="W429" s="7"/>
      <c r="X429" s="7"/>
      <c r="Y429" s="7"/>
      <c r="Z429" s="7"/>
      <c r="AA429" s="66"/>
      <c r="AB429" s="66"/>
      <c r="AC429" s="66"/>
      <c r="AD429" s="66"/>
      <c r="AE429" s="66"/>
      <c r="AF429" s="66"/>
      <c r="AG429" s="7"/>
      <c r="AH429" s="7"/>
      <c r="AI429" s="7"/>
      <c r="AJ429" s="7"/>
      <c r="AK429" s="7"/>
      <c r="AL429" s="7"/>
      <c r="AM429" s="7"/>
      <c r="AN429" s="7"/>
      <c r="AO429" s="7"/>
      <c r="AP429" s="66"/>
      <c r="AQ429" s="66"/>
      <c r="AR429" s="66"/>
      <c r="AS429" s="66"/>
      <c r="AT429" s="66"/>
      <c r="AU429" s="66"/>
      <c r="AV429" s="66"/>
      <c r="AW429" s="7"/>
      <c r="AX429" s="7"/>
      <c r="AY429" s="7"/>
      <c r="AZ429" s="7"/>
      <c r="BA429" s="7"/>
      <c r="BB429" s="7"/>
      <c r="BC429" s="7"/>
      <c r="BD429" s="7"/>
    </row>
    <row r="430" spans="8:56" s="18" customFormat="1" x14ac:dyDescent="0.25">
      <c r="H430" s="8"/>
      <c r="I430" s="7"/>
      <c r="J430" s="7"/>
      <c r="K430" s="7"/>
      <c r="L430" s="7"/>
      <c r="M430" s="7"/>
      <c r="N430" s="7"/>
      <c r="O430" s="7"/>
      <c r="P430" s="7"/>
      <c r="Q430" s="7"/>
      <c r="R430" s="7"/>
      <c r="S430" s="7"/>
      <c r="T430" s="7"/>
      <c r="U430" s="7"/>
      <c r="V430" s="7"/>
      <c r="W430" s="7"/>
      <c r="X430" s="7"/>
      <c r="Y430" s="7"/>
      <c r="Z430" s="7"/>
      <c r="AA430" s="66"/>
      <c r="AB430" s="66"/>
      <c r="AC430" s="66"/>
      <c r="AD430" s="66"/>
      <c r="AE430" s="66"/>
      <c r="AF430" s="66"/>
      <c r="AG430" s="7"/>
      <c r="AH430" s="7"/>
      <c r="AI430" s="7"/>
      <c r="AJ430" s="7"/>
      <c r="AK430" s="7"/>
      <c r="AL430" s="7"/>
      <c r="AM430" s="7"/>
      <c r="AN430" s="7"/>
      <c r="AO430" s="7"/>
      <c r="AP430" s="66"/>
      <c r="AQ430" s="66"/>
      <c r="AR430" s="66"/>
      <c r="AS430" s="66"/>
      <c r="AT430" s="66"/>
      <c r="AU430" s="66"/>
      <c r="AV430" s="66"/>
      <c r="AW430" s="7"/>
      <c r="AX430" s="7"/>
      <c r="AY430" s="7"/>
      <c r="AZ430" s="7"/>
      <c r="BA430" s="7"/>
      <c r="BB430" s="7"/>
      <c r="BC430" s="7"/>
      <c r="BD430" s="7"/>
    </row>
    <row r="431" spans="8:56" s="18" customFormat="1" x14ac:dyDescent="0.25">
      <c r="H431" s="8"/>
      <c r="I431" s="7"/>
      <c r="J431" s="7"/>
      <c r="K431" s="7"/>
      <c r="L431" s="7"/>
      <c r="M431" s="7"/>
      <c r="N431" s="7"/>
      <c r="O431" s="7"/>
      <c r="P431" s="7"/>
      <c r="Q431" s="7"/>
      <c r="R431" s="7"/>
      <c r="S431" s="7"/>
      <c r="T431" s="7"/>
      <c r="U431" s="7"/>
      <c r="V431" s="7"/>
      <c r="W431" s="7"/>
      <c r="X431" s="7"/>
      <c r="Y431" s="7"/>
      <c r="Z431" s="7"/>
      <c r="AA431" s="66"/>
      <c r="AB431" s="66"/>
      <c r="AC431" s="66"/>
      <c r="AD431" s="66"/>
      <c r="AE431" s="66"/>
      <c r="AF431" s="66"/>
      <c r="AG431" s="7"/>
      <c r="AH431" s="7"/>
      <c r="AI431" s="7"/>
      <c r="AJ431" s="7"/>
      <c r="AK431" s="7"/>
      <c r="AL431" s="7"/>
      <c r="AM431" s="7"/>
      <c r="AN431" s="7"/>
      <c r="AO431" s="7"/>
      <c r="AP431" s="66"/>
      <c r="AQ431" s="66"/>
      <c r="AR431" s="66"/>
      <c r="AS431" s="66"/>
      <c r="AT431" s="66"/>
      <c r="AU431" s="66"/>
      <c r="AV431" s="66"/>
      <c r="AW431" s="7"/>
      <c r="AX431" s="7"/>
      <c r="AY431" s="7"/>
      <c r="AZ431" s="7"/>
      <c r="BA431" s="7"/>
      <c r="BB431" s="7"/>
      <c r="BC431" s="7"/>
      <c r="BD431" s="7"/>
    </row>
    <row r="432" spans="8:56" s="18" customFormat="1" x14ac:dyDescent="0.25">
      <c r="H432" s="8"/>
      <c r="I432" s="7"/>
      <c r="J432" s="7"/>
      <c r="K432" s="7"/>
      <c r="L432" s="7"/>
      <c r="M432" s="7"/>
      <c r="N432" s="7"/>
      <c r="O432" s="7"/>
      <c r="P432" s="7"/>
      <c r="Q432" s="7"/>
      <c r="R432" s="7"/>
      <c r="S432" s="7"/>
      <c r="T432" s="7"/>
      <c r="U432" s="7"/>
      <c r="V432" s="7"/>
      <c r="W432" s="7"/>
      <c r="X432" s="7"/>
      <c r="Y432" s="7"/>
      <c r="Z432" s="7"/>
      <c r="AA432" s="66"/>
      <c r="AB432" s="66"/>
      <c r="AC432" s="66"/>
      <c r="AD432" s="66"/>
      <c r="AE432" s="66"/>
      <c r="AF432" s="66"/>
      <c r="AG432" s="7"/>
      <c r="AH432" s="7"/>
      <c r="AI432" s="7"/>
      <c r="AJ432" s="7"/>
      <c r="AK432" s="7"/>
      <c r="AL432" s="7"/>
      <c r="AM432" s="7"/>
      <c r="AN432" s="7"/>
      <c r="AO432" s="7"/>
      <c r="AP432" s="66"/>
      <c r="AQ432" s="66"/>
      <c r="AR432" s="66"/>
      <c r="AS432" s="66"/>
      <c r="AT432" s="66"/>
      <c r="AU432" s="66"/>
      <c r="AV432" s="66"/>
      <c r="AW432" s="7"/>
      <c r="AX432" s="7"/>
      <c r="AY432" s="7"/>
      <c r="AZ432" s="7"/>
      <c r="BA432" s="7"/>
      <c r="BB432" s="7"/>
      <c r="BC432" s="7"/>
      <c r="BD432" s="7"/>
    </row>
    <row r="433" spans="8:56" s="18" customFormat="1" x14ac:dyDescent="0.25">
      <c r="H433" s="8"/>
      <c r="I433" s="7"/>
      <c r="J433" s="7"/>
      <c r="K433" s="7"/>
      <c r="L433" s="7"/>
      <c r="M433" s="7"/>
      <c r="N433" s="7"/>
      <c r="O433" s="7"/>
      <c r="P433" s="7"/>
      <c r="Q433" s="7"/>
      <c r="R433" s="7"/>
      <c r="S433" s="7"/>
      <c r="T433" s="7"/>
      <c r="U433" s="7"/>
      <c r="V433" s="7"/>
      <c r="W433" s="7"/>
      <c r="X433" s="7"/>
      <c r="Y433" s="7"/>
      <c r="Z433" s="7"/>
      <c r="AA433" s="66"/>
      <c r="AB433" s="66"/>
      <c r="AC433" s="66"/>
      <c r="AD433" s="66"/>
      <c r="AE433" s="66"/>
      <c r="AF433" s="66"/>
      <c r="AG433" s="7"/>
      <c r="AH433" s="7"/>
      <c r="AI433" s="7"/>
      <c r="AJ433" s="7"/>
      <c r="AK433" s="7"/>
      <c r="AL433" s="7"/>
      <c r="AM433" s="7"/>
      <c r="AN433" s="7"/>
      <c r="AO433" s="7"/>
      <c r="AP433" s="66"/>
      <c r="AQ433" s="66"/>
      <c r="AR433" s="66"/>
      <c r="AS433" s="66"/>
      <c r="AT433" s="66"/>
      <c r="AU433" s="66"/>
      <c r="AV433" s="66"/>
      <c r="AW433" s="7"/>
      <c r="AX433" s="7"/>
      <c r="AY433" s="7"/>
      <c r="AZ433" s="7"/>
      <c r="BA433" s="7"/>
      <c r="BB433" s="7"/>
      <c r="BC433" s="7"/>
      <c r="BD433" s="7"/>
    </row>
    <row r="434" spans="8:56" s="18" customFormat="1" x14ac:dyDescent="0.25">
      <c r="H434" s="8"/>
      <c r="I434" s="7"/>
      <c r="J434" s="7"/>
      <c r="K434" s="7"/>
      <c r="L434" s="7"/>
      <c r="M434" s="7"/>
      <c r="N434" s="7"/>
      <c r="O434" s="7"/>
      <c r="P434" s="7"/>
      <c r="Q434" s="7"/>
      <c r="R434" s="7"/>
      <c r="S434" s="7"/>
      <c r="T434" s="7"/>
      <c r="U434" s="7"/>
      <c r="V434" s="7"/>
      <c r="W434" s="7"/>
      <c r="X434" s="7"/>
      <c r="Y434" s="7"/>
      <c r="Z434" s="7"/>
      <c r="AA434" s="66"/>
      <c r="AB434" s="66"/>
      <c r="AC434" s="66"/>
      <c r="AD434" s="66"/>
      <c r="AE434" s="66"/>
      <c r="AF434" s="66"/>
      <c r="AG434" s="7"/>
      <c r="AH434" s="7"/>
      <c r="AI434" s="7"/>
      <c r="AJ434" s="7"/>
      <c r="AK434" s="7"/>
      <c r="AL434" s="7"/>
      <c r="AM434" s="7"/>
      <c r="AN434" s="7"/>
      <c r="AO434" s="7"/>
      <c r="AP434" s="66"/>
      <c r="AQ434" s="66"/>
      <c r="AR434" s="66"/>
      <c r="AS434" s="66"/>
      <c r="AT434" s="66"/>
      <c r="AU434" s="66"/>
      <c r="AV434" s="66"/>
      <c r="AW434" s="7"/>
      <c r="AX434" s="7"/>
      <c r="AY434" s="7"/>
      <c r="AZ434" s="7"/>
      <c r="BA434" s="7"/>
      <c r="BB434" s="7"/>
      <c r="BC434" s="7"/>
      <c r="BD434" s="7"/>
    </row>
    <row r="435" spans="8:56" s="18" customFormat="1" x14ac:dyDescent="0.25">
      <c r="H435" s="8"/>
      <c r="I435" s="7"/>
      <c r="J435" s="7"/>
      <c r="K435" s="7"/>
      <c r="L435" s="7"/>
      <c r="M435" s="7"/>
      <c r="N435" s="7"/>
      <c r="O435" s="7"/>
      <c r="P435" s="7"/>
      <c r="Q435" s="7"/>
      <c r="R435" s="7"/>
      <c r="S435" s="7"/>
      <c r="T435" s="7"/>
      <c r="U435" s="7"/>
      <c r="V435" s="7"/>
      <c r="W435" s="7"/>
      <c r="X435" s="7"/>
      <c r="Y435" s="7"/>
      <c r="Z435" s="7"/>
      <c r="AA435" s="66"/>
      <c r="AB435" s="66"/>
      <c r="AC435" s="66"/>
      <c r="AD435" s="66"/>
      <c r="AE435" s="66"/>
      <c r="AF435" s="66"/>
      <c r="AG435" s="7"/>
      <c r="AH435" s="7"/>
      <c r="AI435" s="7"/>
      <c r="AJ435" s="7"/>
      <c r="AK435" s="7"/>
      <c r="AL435" s="7"/>
      <c r="AM435" s="7"/>
      <c r="AN435" s="7"/>
      <c r="AO435" s="7"/>
      <c r="AP435" s="66"/>
      <c r="AQ435" s="66"/>
      <c r="AR435" s="66"/>
      <c r="AS435" s="66"/>
      <c r="AT435" s="66"/>
      <c r="AU435" s="66"/>
      <c r="AV435" s="66"/>
      <c r="AW435" s="7"/>
      <c r="AX435" s="7"/>
      <c r="AY435" s="7"/>
      <c r="AZ435" s="7"/>
      <c r="BA435" s="7"/>
      <c r="BB435" s="7"/>
      <c r="BC435" s="7"/>
      <c r="BD435" s="7"/>
    </row>
    <row r="436" spans="8:56" s="18" customFormat="1" x14ac:dyDescent="0.25">
      <c r="H436" s="8"/>
      <c r="I436" s="7"/>
      <c r="J436" s="7"/>
      <c r="K436" s="7"/>
      <c r="L436" s="7"/>
      <c r="M436" s="7"/>
      <c r="N436" s="7"/>
      <c r="O436" s="7"/>
      <c r="P436" s="7"/>
      <c r="Q436" s="7"/>
      <c r="R436" s="7"/>
      <c r="S436" s="7"/>
      <c r="T436" s="7"/>
      <c r="U436" s="7"/>
      <c r="V436" s="7"/>
      <c r="W436" s="7"/>
      <c r="X436" s="7"/>
      <c r="Y436" s="7"/>
      <c r="Z436" s="7"/>
      <c r="AA436" s="66"/>
      <c r="AB436" s="66"/>
      <c r="AC436" s="66"/>
      <c r="AD436" s="66"/>
      <c r="AE436" s="66"/>
      <c r="AF436" s="66"/>
      <c r="AG436" s="7"/>
      <c r="AH436" s="7"/>
      <c r="AI436" s="7"/>
      <c r="AJ436" s="7"/>
      <c r="AK436" s="7"/>
      <c r="AL436" s="7"/>
      <c r="AM436" s="7"/>
      <c r="AN436" s="7"/>
      <c r="AO436" s="7"/>
      <c r="AP436" s="66"/>
      <c r="AQ436" s="66"/>
      <c r="AR436" s="66"/>
      <c r="AS436" s="66"/>
      <c r="AT436" s="66"/>
      <c r="AU436" s="66"/>
      <c r="AV436" s="66"/>
      <c r="AW436" s="7"/>
      <c r="AX436" s="7"/>
      <c r="AY436" s="7"/>
      <c r="AZ436" s="7"/>
      <c r="BA436" s="7"/>
      <c r="BB436" s="7"/>
      <c r="BC436" s="7"/>
      <c r="BD436" s="7"/>
    </row>
    <row r="437" spans="8:56" s="18" customFormat="1" x14ac:dyDescent="0.25">
      <c r="H437" s="8"/>
      <c r="I437" s="7"/>
      <c r="J437" s="7"/>
      <c r="K437" s="7"/>
      <c r="L437" s="7"/>
      <c r="M437" s="7"/>
      <c r="N437" s="7"/>
      <c r="O437" s="7"/>
      <c r="P437" s="7"/>
      <c r="Q437" s="7"/>
      <c r="R437" s="7"/>
      <c r="S437" s="7"/>
      <c r="T437" s="7"/>
      <c r="U437" s="7"/>
      <c r="V437" s="7"/>
      <c r="W437" s="7"/>
      <c r="X437" s="7"/>
      <c r="Y437" s="7"/>
      <c r="Z437" s="7"/>
      <c r="AA437" s="66"/>
      <c r="AB437" s="66"/>
      <c r="AC437" s="66"/>
      <c r="AD437" s="66"/>
      <c r="AE437" s="66"/>
      <c r="AF437" s="66"/>
      <c r="AG437" s="7"/>
      <c r="AH437" s="7"/>
      <c r="AI437" s="7"/>
      <c r="AJ437" s="7"/>
      <c r="AK437" s="7"/>
      <c r="AL437" s="7"/>
      <c r="AM437" s="7"/>
      <c r="AN437" s="7"/>
      <c r="AO437" s="7"/>
      <c r="AP437" s="66"/>
      <c r="AQ437" s="66"/>
      <c r="AR437" s="66"/>
      <c r="AS437" s="66"/>
      <c r="AT437" s="66"/>
      <c r="AU437" s="66"/>
      <c r="AV437" s="66"/>
      <c r="AW437" s="7"/>
      <c r="AX437" s="7"/>
      <c r="AY437" s="7"/>
      <c r="AZ437" s="7"/>
      <c r="BA437" s="7"/>
      <c r="BB437" s="7"/>
      <c r="BC437" s="7"/>
      <c r="BD437" s="7"/>
    </row>
    <row r="438" spans="8:56" s="18" customFormat="1" x14ac:dyDescent="0.25">
      <c r="H438" s="8"/>
      <c r="I438" s="7"/>
      <c r="J438" s="7"/>
      <c r="K438" s="7"/>
      <c r="L438" s="7"/>
      <c r="M438" s="7"/>
      <c r="N438" s="7"/>
      <c r="O438" s="7"/>
      <c r="P438" s="7"/>
      <c r="Q438" s="7"/>
      <c r="R438" s="7"/>
      <c r="S438" s="7"/>
      <c r="T438" s="7"/>
      <c r="U438" s="7"/>
      <c r="V438" s="7"/>
      <c r="W438" s="7"/>
      <c r="X438" s="7"/>
      <c r="Y438" s="7"/>
      <c r="Z438" s="7"/>
      <c r="AA438" s="66"/>
      <c r="AB438" s="66"/>
      <c r="AC438" s="66"/>
      <c r="AD438" s="66"/>
      <c r="AE438" s="66"/>
      <c r="AF438" s="66"/>
      <c r="AG438" s="7"/>
      <c r="AH438" s="7"/>
      <c r="AI438" s="7"/>
      <c r="AJ438" s="7"/>
      <c r="AK438" s="7"/>
      <c r="AL438" s="7"/>
      <c r="AM438" s="7"/>
      <c r="AN438" s="7"/>
      <c r="AO438" s="7"/>
      <c r="AP438" s="66"/>
      <c r="AQ438" s="66"/>
      <c r="AR438" s="66"/>
      <c r="AS438" s="66"/>
      <c r="AT438" s="66"/>
      <c r="AU438" s="66"/>
      <c r="AV438" s="66"/>
      <c r="AW438" s="7"/>
      <c r="AX438" s="7"/>
      <c r="AY438" s="7"/>
      <c r="AZ438" s="7"/>
      <c r="BA438" s="7"/>
      <c r="BB438" s="7"/>
      <c r="BC438" s="7"/>
      <c r="BD438" s="7"/>
    </row>
    <row r="439" spans="8:56" s="18" customFormat="1" x14ac:dyDescent="0.25">
      <c r="H439" s="8"/>
      <c r="I439" s="7"/>
      <c r="J439" s="7"/>
      <c r="K439" s="7"/>
      <c r="L439" s="7"/>
      <c r="M439" s="7"/>
      <c r="N439" s="7"/>
      <c r="O439" s="7"/>
      <c r="P439" s="7"/>
      <c r="Q439" s="7"/>
      <c r="R439" s="7"/>
      <c r="S439" s="7"/>
      <c r="T439" s="7"/>
      <c r="U439" s="7"/>
      <c r="V439" s="7"/>
      <c r="W439" s="7"/>
      <c r="X439" s="7"/>
      <c r="Y439" s="7"/>
      <c r="Z439" s="7"/>
      <c r="AA439" s="66"/>
      <c r="AB439" s="66"/>
      <c r="AC439" s="66"/>
      <c r="AD439" s="66"/>
      <c r="AE439" s="66"/>
      <c r="AF439" s="66"/>
      <c r="AG439" s="7"/>
      <c r="AH439" s="7"/>
      <c r="AI439" s="7"/>
      <c r="AJ439" s="7"/>
      <c r="AK439" s="7"/>
      <c r="AL439" s="7"/>
      <c r="AM439" s="7"/>
      <c r="AN439" s="7"/>
      <c r="AO439" s="7"/>
      <c r="AP439" s="66"/>
      <c r="AQ439" s="66"/>
      <c r="AR439" s="66"/>
      <c r="AS439" s="66"/>
      <c r="AT439" s="66"/>
      <c r="AU439" s="66"/>
      <c r="AV439" s="66"/>
      <c r="AW439" s="7"/>
      <c r="AX439" s="7"/>
      <c r="AY439" s="7"/>
      <c r="AZ439" s="7"/>
      <c r="BA439" s="7"/>
      <c r="BB439" s="7"/>
      <c r="BC439" s="7"/>
      <c r="BD439" s="7"/>
    </row>
    <row r="440" spans="8:56" s="18" customFormat="1" x14ac:dyDescent="0.25">
      <c r="H440" s="8"/>
      <c r="I440" s="7"/>
      <c r="J440" s="7"/>
      <c r="K440" s="7"/>
      <c r="L440" s="7"/>
      <c r="M440" s="7"/>
      <c r="N440" s="7"/>
      <c r="O440" s="7"/>
      <c r="P440" s="7"/>
      <c r="Q440" s="7"/>
      <c r="R440" s="7"/>
      <c r="S440" s="7"/>
      <c r="T440" s="7"/>
      <c r="U440" s="7"/>
      <c r="V440" s="7"/>
      <c r="W440" s="7"/>
      <c r="X440" s="7"/>
      <c r="Y440" s="7"/>
      <c r="Z440" s="7"/>
      <c r="AA440" s="66"/>
      <c r="AB440" s="66"/>
      <c r="AC440" s="66"/>
      <c r="AD440" s="66"/>
      <c r="AE440" s="66"/>
      <c r="AF440" s="66"/>
      <c r="AG440" s="7"/>
      <c r="AH440" s="7"/>
      <c r="AI440" s="7"/>
      <c r="AJ440" s="7"/>
      <c r="AK440" s="7"/>
      <c r="AL440" s="7"/>
      <c r="AM440" s="7"/>
      <c r="AN440" s="7"/>
      <c r="AO440" s="7"/>
      <c r="AP440" s="66"/>
      <c r="AQ440" s="66"/>
      <c r="AR440" s="66"/>
      <c r="AS440" s="66"/>
      <c r="AT440" s="66"/>
      <c r="AU440" s="66"/>
      <c r="AV440" s="66"/>
      <c r="AW440" s="7"/>
      <c r="AX440" s="7"/>
      <c r="AY440" s="7"/>
      <c r="AZ440" s="7"/>
      <c r="BA440" s="7"/>
      <c r="BB440" s="7"/>
      <c r="BC440" s="7"/>
      <c r="BD440" s="7"/>
    </row>
    <row r="441" spans="8:56" s="18" customFormat="1" x14ac:dyDescent="0.25">
      <c r="H441" s="8"/>
      <c r="I441" s="7"/>
      <c r="J441" s="7"/>
      <c r="K441" s="7"/>
      <c r="L441" s="7"/>
      <c r="M441" s="7"/>
      <c r="N441" s="7"/>
      <c r="O441" s="7"/>
      <c r="P441" s="7"/>
      <c r="Q441" s="7"/>
      <c r="R441" s="7"/>
      <c r="S441" s="7"/>
      <c r="T441" s="7"/>
      <c r="U441" s="7"/>
      <c r="V441" s="7"/>
      <c r="W441" s="7"/>
      <c r="X441" s="7"/>
      <c r="Y441" s="7"/>
      <c r="Z441" s="7"/>
      <c r="AA441" s="66"/>
      <c r="AB441" s="66"/>
      <c r="AC441" s="66"/>
      <c r="AD441" s="66"/>
      <c r="AE441" s="66"/>
      <c r="AF441" s="66"/>
      <c r="AG441" s="7"/>
      <c r="AH441" s="7"/>
      <c r="AI441" s="7"/>
      <c r="AJ441" s="7"/>
      <c r="AK441" s="7"/>
      <c r="AL441" s="7"/>
      <c r="AM441" s="7"/>
      <c r="AN441" s="7"/>
      <c r="AO441" s="7"/>
      <c r="AP441" s="66"/>
      <c r="AQ441" s="66"/>
      <c r="AR441" s="66"/>
      <c r="AS441" s="66"/>
      <c r="AT441" s="66"/>
      <c r="AU441" s="66"/>
      <c r="AV441" s="66"/>
      <c r="AW441" s="7"/>
      <c r="AX441" s="7"/>
      <c r="AY441" s="7"/>
      <c r="AZ441" s="7"/>
      <c r="BA441" s="7"/>
      <c r="BB441" s="7"/>
      <c r="BC441" s="7"/>
      <c r="BD441" s="7"/>
    </row>
    <row r="442" spans="8:56" s="18" customFormat="1" x14ac:dyDescent="0.25">
      <c r="H442" s="8"/>
      <c r="I442" s="7"/>
      <c r="J442" s="7"/>
      <c r="K442" s="7"/>
      <c r="L442" s="7"/>
      <c r="M442" s="7"/>
      <c r="N442" s="7"/>
      <c r="O442" s="7"/>
      <c r="P442" s="7"/>
      <c r="Q442" s="7"/>
      <c r="R442" s="7"/>
      <c r="S442" s="7"/>
      <c r="T442" s="7"/>
      <c r="U442" s="7"/>
      <c r="V442" s="7"/>
      <c r="W442" s="7"/>
      <c r="X442" s="7"/>
      <c r="Y442" s="7"/>
      <c r="Z442" s="7"/>
      <c r="AA442" s="66"/>
      <c r="AB442" s="66"/>
      <c r="AC442" s="66"/>
      <c r="AD442" s="66"/>
      <c r="AE442" s="66"/>
      <c r="AF442" s="66"/>
      <c r="AG442" s="7"/>
      <c r="AH442" s="7"/>
      <c r="AI442" s="7"/>
      <c r="AJ442" s="7"/>
      <c r="AK442" s="7"/>
      <c r="AL442" s="7"/>
      <c r="AM442" s="7"/>
      <c r="AN442" s="7"/>
      <c r="AO442" s="7"/>
      <c r="AP442" s="66"/>
      <c r="AQ442" s="66"/>
      <c r="AR442" s="66"/>
      <c r="AS442" s="66"/>
      <c r="AT442" s="66"/>
      <c r="AU442" s="66"/>
      <c r="AV442" s="66"/>
      <c r="AW442" s="7"/>
      <c r="AX442" s="7"/>
      <c r="AY442" s="7"/>
      <c r="AZ442" s="7"/>
      <c r="BA442" s="7"/>
      <c r="BB442" s="7"/>
      <c r="BC442" s="7"/>
      <c r="BD442" s="7"/>
    </row>
    <row r="443" spans="8:56" s="18" customFormat="1" x14ac:dyDescent="0.25">
      <c r="H443" s="8"/>
      <c r="I443" s="7"/>
      <c r="J443" s="7"/>
      <c r="K443" s="7"/>
      <c r="L443" s="7"/>
      <c r="M443" s="7"/>
      <c r="N443" s="7"/>
      <c r="O443" s="7"/>
      <c r="P443" s="7"/>
      <c r="Q443" s="7"/>
      <c r="R443" s="7"/>
      <c r="S443" s="7"/>
      <c r="T443" s="7"/>
      <c r="U443" s="7"/>
      <c r="V443" s="7"/>
      <c r="W443" s="7"/>
      <c r="X443" s="7"/>
      <c r="Y443" s="7"/>
      <c r="Z443" s="7"/>
      <c r="AA443" s="66"/>
      <c r="AB443" s="66"/>
      <c r="AC443" s="66"/>
      <c r="AD443" s="66"/>
      <c r="AE443" s="66"/>
      <c r="AF443" s="66"/>
      <c r="AG443" s="7"/>
      <c r="AH443" s="7"/>
      <c r="AI443" s="7"/>
      <c r="AJ443" s="7"/>
      <c r="AK443" s="7"/>
      <c r="AL443" s="7"/>
      <c r="AM443" s="7"/>
      <c r="AN443" s="7"/>
      <c r="AO443" s="7"/>
      <c r="AP443" s="66"/>
      <c r="AQ443" s="66"/>
      <c r="AR443" s="66"/>
      <c r="AS443" s="66"/>
      <c r="AT443" s="66"/>
      <c r="AU443" s="66"/>
      <c r="AV443" s="66"/>
      <c r="AW443" s="7"/>
      <c r="AX443" s="7"/>
      <c r="AY443" s="7"/>
      <c r="AZ443" s="7"/>
      <c r="BA443" s="7"/>
      <c r="BB443" s="7"/>
      <c r="BC443" s="7"/>
      <c r="BD443" s="7"/>
    </row>
    <row r="444" spans="8:56" s="18" customFormat="1" x14ac:dyDescent="0.25">
      <c r="H444" s="8"/>
      <c r="I444" s="7"/>
      <c r="J444" s="7"/>
      <c r="K444" s="7"/>
      <c r="L444" s="7"/>
      <c r="M444" s="7"/>
      <c r="N444" s="7"/>
      <c r="O444" s="7"/>
      <c r="P444" s="7"/>
      <c r="Q444" s="7"/>
      <c r="R444" s="7"/>
      <c r="S444" s="7"/>
      <c r="T444" s="7"/>
      <c r="U444" s="7"/>
      <c r="V444" s="7"/>
      <c r="W444" s="7"/>
      <c r="X444" s="7"/>
      <c r="Y444" s="7"/>
      <c r="Z444" s="7"/>
      <c r="AA444" s="66"/>
      <c r="AB444" s="66"/>
      <c r="AC444" s="66"/>
      <c r="AD444" s="66"/>
      <c r="AE444" s="66"/>
      <c r="AF444" s="66"/>
      <c r="AG444" s="7"/>
      <c r="AH444" s="7"/>
      <c r="AI444" s="7"/>
      <c r="AJ444" s="7"/>
      <c r="AK444" s="7"/>
      <c r="AL444" s="7"/>
      <c r="AM444" s="7"/>
      <c r="AN444" s="7"/>
      <c r="AO444" s="7"/>
      <c r="AP444" s="66"/>
      <c r="AQ444" s="66"/>
      <c r="AR444" s="66"/>
      <c r="AS444" s="66"/>
      <c r="AT444" s="66"/>
      <c r="AU444" s="66"/>
      <c r="AV444" s="66"/>
      <c r="AW444" s="7"/>
      <c r="AX444" s="7"/>
      <c r="AY444" s="7"/>
      <c r="AZ444" s="7"/>
      <c r="BA444" s="7"/>
      <c r="BB444" s="7"/>
      <c r="BC444" s="7"/>
      <c r="BD444" s="7"/>
    </row>
    <row r="445" spans="8:56" s="18" customFormat="1" x14ac:dyDescent="0.25">
      <c r="H445" s="8"/>
      <c r="I445" s="7"/>
      <c r="J445" s="7"/>
      <c r="K445" s="7"/>
      <c r="L445" s="7"/>
      <c r="M445" s="7"/>
      <c r="N445" s="7"/>
      <c r="O445" s="7"/>
      <c r="P445" s="7"/>
      <c r="Q445" s="7"/>
      <c r="R445" s="7"/>
      <c r="S445" s="7"/>
      <c r="T445" s="7"/>
      <c r="U445" s="7"/>
      <c r="V445" s="7"/>
      <c r="W445" s="7"/>
      <c r="X445" s="7"/>
      <c r="Y445" s="7"/>
      <c r="Z445" s="7"/>
      <c r="AA445" s="66"/>
      <c r="AB445" s="66"/>
      <c r="AC445" s="66"/>
      <c r="AD445" s="66"/>
      <c r="AE445" s="66"/>
      <c r="AF445" s="66"/>
      <c r="AG445" s="7"/>
      <c r="AH445" s="7"/>
      <c r="AI445" s="7"/>
      <c r="AJ445" s="7"/>
      <c r="AK445" s="7"/>
      <c r="AL445" s="7"/>
      <c r="AM445" s="7"/>
      <c r="AN445" s="7"/>
      <c r="AO445" s="7"/>
      <c r="AP445" s="66"/>
      <c r="AQ445" s="66"/>
      <c r="AR445" s="66"/>
      <c r="AS445" s="66"/>
      <c r="AT445" s="66"/>
      <c r="AU445" s="66"/>
      <c r="AV445" s="66"/>
      <c r="AW445" s="7"/>
      <c r="AX445" s="7"/>
      <c r="AY445" s="7"/>
      <c r="AZ445" s="7"/>
      <c r="BA445" s="7"/>
      <c r="BB445" s="7"/>
      <c r="BC445" s="7"/>
      <c r="BD445" s="7"/>
    </row>
    <row r="446" spans="8:56" s="18" customFormat="1" x14ac:dyDescent="0.25">
      <c r="H446" s="8"/>
      <c r="I446" s="7"/>
      <c r="J446" s="7"/>
      <c r="K446" s="7"/>
      <c r="L446" s="7"/>
      <c r="M446" s="7"/>
      <c r="N446" s="7"/>
      <c r="O446" s="7"/>
      <c r="P446" s="7"/>
      <c r="Q446" s="7"/>
      <c r="R446" s="7"/>
      <c r="S446" s="7"/>
      <c r="T446" s="7"/>
      <c r="U446" s="7"/>
      <c r="V446" s="7"/>
      <c r="W446" s="7"/>
      <c r="X446" s="7"/>
      <c r="Y446" s="7"/>
      <c r="Z446" s="7"/>
      <c r="AA446" s="66"/>
      <c r="AB446" s="66"/>
      <c r="AC446" s="66"/>
      <c r="AD446" s="66"/>
      <c r="AE446" s="66"/>
      <c r="AF446" s="66"/>
      <c r="AG446" s="7"/>
      <c r="AH446" s="7"/>
      <c r="AI446" s="7"/>
      <c r="AJ446" s="7"/>
      <c r="AK446" s="7"/>
      <c r="AL446" s="7"/>
      <c r="AM446" s="7"/>
      <c r="AN446" s="7"/>
      <c r="AO446" s="7"/>
      <c r="AP446" s="66"/>
      <c r="AQ446" s="66"/>
      <c r="AR446" s="66"/>
      <c r="AS446" s="66"/>
      <c r="AT446" s="66"/>
      <c r="AU446" s="66"/>
      <c r="AV446" s="66"/>
      <c r="AW446" s="7"/>
      <c r="AX446" s="7"/>
      <c r="AY446" s="7"/>
      <c r="AZ446" s="7"/>
      <c r="BA446" s="7"/>
      <c r="BB446" s="7"/>
      <c r="BC446" s="7"/>
      <c r="BD446" s="7"/>
    </row>
    <row r="447" spans="8:56" s="18" customFormat="1" x14ac:dyDescent="0.25">
      <c r="H447" s="8"/>
      <c r="I447" s="7"/>
      <c r="J447" s="7"/>
      <c r="K447" s="7"/>
      <c r="L447" s="7"/>
      <c r="M447" s="7"/>
      <c r="N447" s="7"/>
      <c r="O447" s="7"/>
      <c r="P447" s="7"/>
      <c r="Q447" s="7"/>
      <c r="R447" s="7"/>
      <c r="S447" s="7"/>
      <c r="T447" s="7"/>
      <c r="U447" s="7"/>
      <c r="V447" s="7"/>
      <c r="W447" s="7"/>
      <c r="X447" s="7"/>
      <c r="Y447" s="7"/>
      <c r="Z447" s="7"/>
      <c r="AA447" s="66"/>
      <c r="AB447" s="66"/>
      <c r="AC447" s="66"/>
      <c r="AD447" s="66"/>
      <c r="AE447" s="66"/>
      <c r="AF447" s="66"/>
      <c r="AG447" s="7"/>
      <c r="AH447" s="7"/>
      <c r="AI447" s="7"/>
      <c r="AJ447" s="7"/>
      <c r="AK447" s="7"/>
      <c r="AL447" s="7"/>
      <c r="AM447" s="7"/>
      <c r="AN447" s="7"/>
      <c r="AO447" s="7"/>
      <c r="AP447" s="66"/>
      <c r="AQ447" s="66"/>
      <c r="AR447" s="66"/>
      <c r="AS447" s="66"/>
      <c r="AT447" s="66"/>
      <c r="AU447" s="66"/>
      <c r="AV447" s="66"/>
      <c r="AW447" s="7"/>
      <c r="AX447" s="7"/>
      <c r="AY447" s="7"/>
      <c r="AZ447" s="7"/>
      <c r="BA447" s="7"/>
      <c r="BB447" s="7"/>
      <c r="BC447" s="7"/>
      <c r="BD447" s="7"/>
    </row>
    <row r="448" spans="8:56" s="18" customFormat="1" x14ac:dyDescent="0.25">
      <c r="H448" s="8"/>
      <c r="I448" s="7"/>
      <c r="J448" s="7"/>
      <c r="K448" s="7"/>
      <c r="L448" s="7"/>
      <c r="M448" s="7"/>
      <c r="N448" s="7"/>
      <c r="O448" s="7"/>
      <c r="P448" s="7"/>
      <c r="Q448" s="7"/>
      <c r="R448" s="7"/>
      <c r="S448" s="7"/>
      <c r="T448" s="7"/>
      <c r="U448" s="7"/>
      <c r="V448" s="7"/>
      <c r="W448" s="7"/>
      <c r="X448" s="7"/>
      <c r="Y448" s="7"/>
      <c r="Z448" s="7"/>
      <c r="AA448" s="66"/>
      <c r="AB448" s="66"/>
      <c r="AC448" s="66"/>
      <c r="AD448" s="66"/>
      <c r="AE448" s="66"/>
      <c r="AF448" s="66"/>
      <c r="AG448" s="7"/>
      <c r="AH448" s="7"/>
      <c r="AI448" s="7"/>
      <c r="AJ448" s="7"/>
      <c r="AK448" s="7"/>
      <c r="AL448" s="7"/>
      <c r="AM448" s="7"/>
      <c r="AN448" s="7"/>
      <c r="AO448" s="7"/>
      <c r="AP448" s="66"/>
      <c r="AQ448" s="66"/>
      <c r="AR448" s="66"/>
      <c r="AS448" s="66"/>
      <c r="AT448" s="66"/>
      <c r="AU448" s="66"/>
      <c r="AV448" s="66"/>
      <c r="AW448" s="7"/>
      <c r="AX448" s="7"/>
      <c r="AY448" s="7"/>
      <c r="AZ448" s="7"/>
      <c r="BA448" s="7"/>
      <c r="BB448" s="7"/>
      <c r="BC448" s="7"/>
      <c r="BD448" s="7"/>
    </row>
    <row r="449" spans="8:56" s="18" customFormat="1" x14ac:dyDescent="0.25">
      <c r="H449" s="8"/>
      <c r="I449" s="7"/>
      <c r="J449" s="7"/>
      <c r="K449" s="7"/>
      <c r="L449" s="7"/>
      <c r="M449" s="7"/>
      <c r="N449" s="7"/>
      <c r="O449" s="7"/>
      <c r="P449" s="7"/>
      <c r="Q449" s="7"/>
      <c r="R449" s="7"/>
      <c r="S449" s="7"/>
      <c r="T449" s="7"/>
      <c r="U449" s="7"/>
      <c r="V449" s="7"/>
      <c r="W449" s="7"/>
      <c r="X449" s="7"/>
      <c r="Y449" s="7"/>
      <c r="Z449" s="7"/>
      <c r="AA449" s="66"/>
      <c r="AB449" s="66"/>
      <c r="AC449" s="66"/>
      <c r="AD449" s="66"/>
      <c r="AE449" s="66"/>
      <c r="AF449" s="66"/>
      <c r="AG449" s="7"/>
      <c r="AH449" s="7"/>
      <c r="AI449" s="7"/>
      <c r="AJ449" s="7"/>
      <c r="AK449" s="7"/>
      <c r="AL449" s="7"/>
      <c r="AM449" s="7"/>
      <c r="AN449" s="7"/>
      <c r="AO449" s="7"/>
      <c r="AP449" s="66"/>
      <c r="AQ449" s="66"/>
      <c r="AR449" s="66"/>
      <c r="AS449" s="66"/>
      <c r="AT449" s="66"/>
      <c r="AU449" s="66"/>
      <c r="AV449" s="66"/>
      <c r="AW449" s="7"/>
      <c r="AX449" s="7"/>
      <c r="AY449" s="7"/>
      <c r="AZ449" s="7"/>
      <c r="BA449" s="7"/>
      <c r="BB449" s="7"/>
      <c r="BC449" s="7"/>
      <c r="BD449" s="7"/>
    </row>
    <row r="450" spans="8:56" s="18" customFormat="1" x14ac:dyDescent="0.25">
      <c r="H450" s="8"/>
      <c r="I450" s="7"/>
      <c r="J450" s="7"/>
      <c r="K450" s="7"/>
      <c r="L450" s="7"/>
      <c r="M450" s="7"/>
      <c r="N450" s="7"/>
      <c r="O450" s="7"/>
      <c r="P450" s="7"/>
      <c r="Q450" s="7"/>
      <c r="R450" s="7"/>
      <c r="S450" s="7"/>
      <c r="T450" s="7"/>
      <c r="U450" s="7"/>
      <c r="V450" s="7"/>
      <c r="W450" s="7"/>
      <c r="X450" s="7"/>
      <c r="Y450" s="7"/>
      <c r="Z450" s="7"/>
      <c r="AA450" s="66"/>
      <c r="AB450" s="66"/>
      <c r="AC450" s="66"/>
      <c r="AD450" s="66"/>
      <c r="AE450" s="66"/>
      <c r="AF450" s="66"/>
      <c r="AG450" s="7"/>
      <c r="AH450" s="7"/>
      <c r="AI450" s="7"/>
      <c r="AJ450" s="7"/>
      <c r="AK450" s="7"/>
      <c r="AL450" s="7"/>
      <c r="AM450" s="7"/>
      <c r="AN450" s="7"/>
      <c r="AO450" s="7"/>
      <c r="AP450" s="66"/>
      <c r="AQ450" s="66"/>
      <c r="AR450" s="66"/>
      <c r="AS450" s="66"/>
      <c r="AT450" s="66"/>
      <c r="AU450" s="66"/>
      <c r="AV450" s="66"/>
      <c r="AW450" s="7"/>
      <c r="AX450" s="7"/>
      <c r="AY450" s="7"/>
      <c r="AZ450" s="7"/>
      <c r="BA450" s="7"/>
      <c r="BB450" s="7"/>
      <c r="BC450" s="7"/>
      <c r="BD450" s="7"/>
    </row>
    <row r="451" spans="8:56" s="18" customFormat="1" x14ac:dyDescent="0.25">
      <c r="H451" s="8"/>
      <c r="I451" s="7"/>
      <c r="J451" s="7"/>
      <c r="K451" s="7"/>
      <c r="L451" s="7"/>
      <c r="M451" s="7"/>
      <c r="N451" s="7"/>
      <c r="O451" s="7"/>
      <c r="P451" s="7"/>
      <c r="Q451" s="7"/>
      <c r="R451" s="7"/>
      <c r="S451" s="7"/>
      <c r="T451" s="7"/>
      <c r="U451" s="7"/>
      <c r="V451" s="7"/>
      <c r="W451" s="7"/>
      <c r="X451" s="7"/>
      <c r="Y451" s="7"/>
      <c r="Z451" s="7"/>
      <c r="AA451" s="66"/>
      <c r="AB451" s="66"/>
      <c r="AC451" s="66"/>
      <c r="AD451" s="66"/>
      <c r="AE451" s="66"/>
      <c r="AF451" s="66"/>
      <c r="AG451" s="7"/>
      <c r="AH451" s="7"/>
      <c r="AI451" s="7"/>
      <c r="AJ451" s="7"/>
      <c r="AK451" s="7"/>
      <c r="AL451" s="7"/>
      <c r="AM451" s="7"/>
      <c r="AN451" s="7"/>
      <c r="AO451" s="7"/>
      <c r="AP451" s="66"/>
      <c r="AQ451" s="66"/>
      <c r="AR451" s="66"/>
      <c r="AS451" s="66"/>
      <c r="AT451" s="66"/>
      <c r="AU451" s="66"/>
      <c r="AV451" s="66"/>
      <c r="AW451" s="7"/>
      <c r="AX451" s="7"/>
      <c r="AY451" s="7"/>
      <c r="AZ451" s="7"/>
      <c r="BA451" s="7"/>
      <c r="BB451" s="7"/>
      <c r="BC451" s="7"/>
      <c r="BD451" s="7"/>
    </row>
    <row r="452" spans="8:56" s="18" customFormat="1" x14ac:dyDescent="0.25">
      <c r="H452" s="8"/>
      <c r="I452" s="7"/>
      <c r="J452" s="7"/>
      <c r="K452" s="7"/>
      <c r="L452" s="7"/>
      <c r="M452" s="7"/>
      <c r="N452" s="7"/>
      <c r="O452" s="7"/>
      <c r="P452" s="7"/>
      <c r="Q452" s="7"/>
      <c r="R452" s="7"/>
      <c r="S452" s="7"/>
      <c r="T452" s="7"/>
      <c r="U452" s="7"/>
      <c r="V452" s="7"/>
      <c r="W452" s="7"/>
      <c r="X452" s="7"/>
      <c r="Y452" s="7"/>
      <c r="Z452" s="7"/>
      <c r="AA452" s="66"/>
      <c r="AB452" s="66"/>
      <c r="AC452" s="66"/>
      <c r="AD452" s="66"/>
      <c r="AE452" s="66"/>
      <c r="AF452" s="66"/>
      <c r="AG452" s="7"/>
      <c r="AH452" s="7"/>
      <c r="AI452" s="7"/>
      <c r="AJ452" s="7"/>
      <c r="AK452" s="7"/>
      <c r="AL452" s="7"/>
      <c r="AM452" s="7"/>
      <c r="AN452" s="7"/>
      <c r="AO452" s="7"/>
      <c r="AP452" s="66"/>
      <c r="AQ452" s="66"/>
      <c r="AR452" s="66"/>
      <c r="AS452" s="66"/>
      <c r="AT452" s="66"/>
      <c r="AU452" s="66"/>
      <c r="AV452" s="66"/>
      <c r="AW452" s="7"/>
      <c r="AX452" s="7"/>
      <c r="AY452" s="7"/>
      <c r="AZ452" s="7"/>
      <c r="BA452" s="7"/>
      <c r="BB452" s="7"/>
      <c r="BC452" s="7"/>
      <c r="BD452" s="7"/>
    </row>
    <row r="453" spans="8:56" s="18" customFormat="1" x14ac:dyDescent="0.25">
      <c r="H453" s="8"/>
      <c r="I453" s="7"/>
      <c r="J453" s="7"/>
      <c r="K453" s="7"/>
      <c r="L453" s="7"/>
      <c r="M453" s="7"/>
      <c r="N453" s="7"/>
      <c r="O453" s="7"/>
      <c r="P453" s="7"/>
      <c r="Q453" s="7"/>
      <c r="R453" s="7"/>
      <c r="S453" s="7"/>
      <c r="T453" s="7"/>
      <c r="U453" s="7"/>
      <c r="V453" s="7"/>
      <c r="W453" s="7"/>
      <c r="X453" s="7"/>
      <c r="Y453" s="7"/>
      <c r="Z453" s="7"/>
      <c r="AA453" s="66"/>
      <c r="AB453" s="66"/>
      <c r="AC453" s="66"/>
      <c r="AD453" s="66"/>
      <c r="AE453" s="66"/>
      <c r="AF453" s="66"/>
      <c r="AG453" s="7"/>
      <c r="AH453" s="7"/>
      <c r="AI453" s="7"/>
      <c r="AJ453" s="7"/>
      <c r="AK453" s="7"/>
      <c r="AL453" s="7"/>
      <c r="AM453" s="7"/>
      <c r="AN453" s="7"/>
      <c r="AO453" s="7"/>
      <c r="AP453" s="66"/>
      <c r="AQ453" s="66"/>
      <c r="AR453" s="66"/>
      <c r="AS453" s="66"/>
      <c r="AT453" s="66"/>
      <c r="AU453" s="66"/>
      <c r="AV453" s="66"/>
      <c r="AW453" s="7"/>
      <c r="AX453" s="7"/>
      <c r="AY453" s="7"/>
      <c r="AZ453" s="7"/>
      <c r="BA453" s="7"/>
      <c r="BB453" s="7"/>
      <c r="BC453" s="7"/>
      <c r="BD453" s="7"/>
    </row>
    <row r="454" spans="8:56" s="18" customFormat="1" x14ac:dyDescent="0.25">
      <c r="H454" s="8"/>
      <c r="I454" s="7"/>
      <c r="J454" s="7"/>
      <c r="K454" s="7"/>
      <c r="L454" s="7"/>
      <c r="M454" s="7"/>
      <c r="N454" s="7"/>
      <c r="O454" s="7"/>
      <c r="P454" s="7"/>
      <c r="Q454" s="7"/>
      <c r="R454" s="7"/>
      <c r="S454" s="7"/>
      <c r="T454" s="7"/>
      <c r="U454" s="7"/>
      <c r="V454" s="7"/>
      <c r="W454" s="7"/>
      <c r="X454" s="7"/>
      <c r="Y454" s="7"/>
      <c r="Z454" s="7"/>
      <c r="AA454" s="66"/>
      <c r="AB454" s="66"/>
      <c r="AC454" s="66"/>
      <c r="AD454" s="66"/>
      <c r="AE454" s="66"/>
      <c r="AF454" s="66"/>
      <c r="AG454" s="7"/>
      <c r="AH454" s="7"/>
      <c r="AI454" s="7"/>
      <c r="AJ454" s="7"/>
      <c r="AK454" s="7"/>
      <c r="AL454" s="7"/>
      <c r="AM454" s="7"/>
      <c r="AN454" s="7"/>
      <c r="AO454" s="7"/>
      <c r="AP454" s="66"/>
      <c r="AQ454" s="66"/>
      <c r="AR454" s="66"/>
      <c r="AS454" s="66"/>
      <c r="AT454" s="66"/>
      <c r="AU454" s="66"/>
      <c r="AV454" s="66"/>
      <c r="AW454" s="7"/>
      <c r="AX454" s="7"/>
      <c r="AY454" s="7"/>
      <c r="AZ454" s="7"/>
      <c r="BA454" s="7"/>
      <c r="BB454" s="7"/>
      <c r="BC454" s="7"/>
      <c r="BD454" s="7"/>
    </row>
    <row r="455" spans="8:56" s="18" customFormat="1" x14ac:dyDescent="0.25">
      <c r="H455" s="8"/>
      <c r="I455" s="7"/>
      <c r="J455" s="7"/>
      <c r="K455" s="7"/>
      <c r="L455" s="7"/>
      <c r="M455" s="7"/>
      <c r="N455" s="7"/>
      <c r="O455" s="7"/>
      <c r="P455" s="7"/>
      <c r="Q455" s="7"/>
      <c r="R455" s="7"/>
      <c r="S455" s="7"/>
      <c r="T455" s="7"/>
      <c r="U455" s="7"/>
      <c r="V455" s="7"/>
      <c r="W455" s="7"/>
      <c r="X455" s="7"/>
      <c r="Y455" s="7"/>
      <c r="Z455" s="7"/>
      <c r="AA455" s="66"/>
      <c r="AB455" s="66"/>
      <c r="AC455" s="66"/>
      <c r="AD455" s="66"/>
      <c r="AE455" s="66"/>
      <c r="AF455" s="66"/>
      <c r="AG455" s="7"/>
      <c r="AH455" s="7"/>
      <c r="AI455" s="7"/>
      <c r="AJ455" s="7"/>
      <c r="AK455" s="7"/>
      <c r="AL455" s="7"/>
      <c r="AM455" s="7"/>
      <c r="AN455" s="7"/>
      <c r="AO455" s="7"/>
      <c r="AP455" s="66"/>
      <c r="AQ455" s="66"/>
      <c r="AR455" s="66"/>
      <c r="AS455" s="66"/>
      <c r="AT455" s="66"/>
      <c r="AU455" s="66"/>
      <c r="AV455" s="66"/>
      <c r="AW455" s="7"/>
      <c r="AX455" s="7"/>
      <c r="AY455" s="7"/>
      <c r="AZ455" s="7"/>
      <c r="BA455" s="7"/>
      <c r="BB455" s="7"/>
      <c r="BC455" s="7"/>
      <c r="BD455" s="7"/>
    </row>
    <row r="456" spans="8:56" s="18" customFormat="1" x14ac:dyDescent="0.25">
      <c r="H456" s="8"/>
      <c r="I456" s="7"/>
      <c r="J456" s="7"/>
      <c r="K456" s="7"/>
      <c r="L456" s="7"/>
      <c r="M456" s="7"/>
      <c r="N456" s="7"/>
      <c r="O456" s="7"/>
      <c r="P456" s="7"/>
      <c r="Q456" s="7"/>
      <c r="R456" s="7"/>
      <c r="S456" s="7"/>
      <c r="T456" s="7"/>
      <c r="U456" s="7"/>
      <c r="V456" s="7"/>
      <c r="W456" s="7"/>
      <c r="X456" s="7"/>
      <c r="Y456" s="7"/>
      <c r="Z456" s="7"/>
      <c r="AA456" s="66"/>
      <c r="AB456" s="66"/>
      <c r="AC456" s="66"/>
      <c r="AD456" s="66"/>
      <c r="AE456" s="66"/>
      <c r="AF456" s="66"/>
      <c r="AG456" s="7"/>
      <c r="AH456" s="7"/>
      <c r="AI456" s="7"/>
      <c r="AJ456" s="7"/>
      <c r="AK456" s="7"/>
      <c r="AL456" s="7"/>
      <c r="AM456" s="7"/>
      <c r="AN456" s="7"/>
      <c r="AO456" s="7"/>
      <c r="AP456" s="66"/>
      <c r="AQ456" s="66"/>
      <c r="AR456" s="66"/>
      <c r="AS456" s="66"/>
      <c r="AT456" s="66"/>
      <c r="AU456" s="66"/>
      <c r="AV456" s="66"/>
      <c r="AW456" s="7"/>
      <c r="AX456" s="7"/>
      <c r="AY456" s="7"/>
      <c r="AZ456" s="7"/>
      <c r="BA456" s="7"/>
      <c r="BB456" s="7"/>
      <c r="BC456" s="7"/>
      <c r="BD456" s="7"/>
    </row>
    <row r="457" spans="8:56" s="18" customFormat="1" x14ac:dyDescent="0.25">
      <c r="H457" s="8"/>
      <c r="I457" s="7"/>
      <c r="J457" s="7"/>
      <c r="K457" s="7"/>
      <c r="L457" s="7"/>
      <c r="M457" s="7"/>
      <c r="N457" s="7"/>
      <c r="O457" s="7"/>
      <c r="P457" s="7"/>
      <c r="Q457" s="7"/>
      <c r="R457" s="7"/>
      <c r="S457" s="7"/>
      <c r="T457" s="7"/>
      <c r="U457" s="7"/>
      <c r="V457" s="7"/>
      <c r="W457" s="7"/>
      <c r="X457" s="7"/>
      <c r="Y457" s="7"/>
      <c r="Z457" s="7"/>
      <c r="AA457" s="66"/>
      <c r="AB457" s="66"/>
      <c r="AC457" s="66"/>
      <c r="AD457" s="66"/>
      <c r="AE457" s="66"/>
      <c r="AF457" s="66"/>
      <c r="AG457" s="7"/>
      <c r="AH457" s="7"/>
      <c r="AI457" s="7"/>
      <c r="AJ457" s="7"/>
      <c r="AK457" s="7"/>
      <c r="AL457" s="7"/>
      <c r="AM457" s="7"/>
      <c r="AN457" s="7"/>
      <c r="AO457" s="7"/>
      <c r="AP457" s="66"/>
      <c r="AQ457" s="66"/>
      <c r="AR457" s="66"/>
      <c r="AS457" s="66"/>
      <c r="AT457" s="66"/>
      <c r="AU457" s="66"/>
      <c r="AV457" s="66"/>
      <c r="AW457" s="7"/>
      <c r="AX457" s="7"/>
      <c r="AY457" s="7"/>
      <c r="AZ457" s="7"/>
      <c r="BA457" s="7"/>
      <c r="BB457" s="7"/>
      <c r="BC457" s="7"/>
      <c r="BD457" s="7"/>
    </row>
    <row r="458" spans="8:56" s="18" customFormat="1" x14ac:dyDescent="0.25">
      <c r="H458" s="8"/>
      <c r="I458" s="7"/>
      <c r="J458" s="7"/>
      <c r="K458" s="7"/>
      <c r="L458" s="7"/>
      <c r="M458" s="7"/>
      <c r="N458" s="7"/>
      <c r="O458" s="7"/>
      <c r="P458" s="7"/>
      <c r="Q458" s="7"/>
      <c r="R458" s="7"/>
      <c r="S458" s="7"/>
      <c r="T458" s="7"/>
      <c r="U458" s="7"/>
      <c r="V458" s="7"/>
      <c r="W458" s="7"/>
      <c r="X458" s="7"/>
      <c r="Y458" s="7"/>
      <c r="Z458" s="7"/>
      <c r="AA458" s="66"/>
      <c r="AB458" s="66"/>
      <c r="AC458" s="66"/>
      <c r="AD458" s="66"/>
      <c r="AE458" s="66"/>
      <c r="AF458" s="66"/>
      <c r="AG458" s="7"/>
      <c r="AH458" s="7"/>
      <c r="AI458" s="7"/>
      <c r="AJ458" s="7"/>
      <c r="AK458" s="7"/>
      <c r="AL458" s="7"/>
      <c r="AM458" s="7"/>
      <c r="AN458" s="7"/>
      <c r="AO458" s="7"/>
      <c r="AP458" s="66"/>
      <c r="AQ458" s="66"/>
      <c r="AR458" s="66"/>
      <c r="AS458" s="66"/>
      <c r="AT458" s="66"/>
      <c r="AU458" s="66"/>
      <c r="AV458" s="66"/>
      <c r="AW458" s="7"/>
      <c r="AX458" s="7"/>
      <c r="AY458" s="7"/>
      <c r="AZ458" s="7"/>
      <c r="BA458" s="7"/>
      <c r="BB458" s="7"/>
      <c r="BC458" s="7"/>
      <c r="BD458" s="7"/>
    </row>
    <row r="459" spans="8:56" s="18" customFormat="1" x14ac:dyDescent="0.25">
      <c r="H459" s="8"/>
      <c r="I459" s="7"/>
      <c r="J459" s="7"/>
      <c r="K459" s="7"/>
      <c r="L459" s="7"/>
      <c r="M459" s="7"/>
      <c r="N459" s="7"/>
      <c r="O459" s="7"/>
      <c r="P459" s="7"/>
      <c r="Q459" s="7"/>
      <c r="R459" s="7"/>
      <c r="S459" s="7"/>
      <c r="T459" s="7"/>
      <c r="U459" s="7"/>
      <c r="V459" s="7"/>
      <c r="W459" s="7"/>
      <c r="X459" s="7"/>
      <c r="Y459" s="7"/>
      <c r="Z459" s="7"/>
      <c r="AA459" s="66"/>
      <c r="AB459" s="66"/>
      <c r="AC459" s="66"/>
      <c r="AD459" s="66"/>
      <c r="AE459" s="66"/>
      <c r="AF459" s="66"/>
      <c r="AG459" s="7"/>
      <c r="AH459" s="7"/>
      <c r="AI459" s="7"/>
      <c r="AJ459" s="7"/>
      <c r="AK459" s="7"/>
      <c r="AL459" s="7"/>
      <c r="AM459" s="7"/>
      <c r="AN459" s="7"/>
      <c r="AO459" s="7"/>
      <c r="AP459" s="66"/>
      <c r="AQ459" s="66"/>
      <c r="AR459" s="66"/>
      <c r="AS459" s="66"/>
      <c r="AT459" s="66"/>
      <c r="AU459" s="66"/>
      <c r="AV459" s="66"/>
      <c r="AW459" s="7"/>
      <c r="AX459" s="7"/>
      <c r="AY459" s="7"/>
      <c r="AZ459" s="7"/>
      <c r="BA459" s="7"/>
      <c r="BB459" s="7"/>
      <c r="BC459" s="7"/>
      <c r="BD459" s="7"/>
    </row>
    <row r="460" spans="8:56" s="18" customFormat="1" x14ac:dyDescent="0.25">
      <c r="H460" s="8"/>
      <c r="I460" s="7"/>
      <c r="J460" s="7"/>
      <c r="K460" s="7"/>
      <c r="L460" s="7"/>
      <c r="M460" s="7"/>
      <c r="N460" s="7"/>
      <c r="O460" s="7"/>
      <c r="P460" s="7"/>
      <c r="Q460" s="7"/>
      <c r="R460" s="7"/>
      <c r="S460" s="7"/>
      <c r="T460" s="7"/>
      <c r="U460" s="7"/>
      <c r="V460" s="7"/>
      <c r="W460" s="7"/>
      <c r="X460" s="7"/>
      <c r="Y460" s="7"/>
      <c r="Z460" s="7"/>
      <c r="AA460" s="66"/>
      <c r="AB460" s="66"/>
      <c r="AC460" s="66"/>
      <c r="AD460" s="66"/>
      <c r="AE460" s="66"/>
      <c r="AF460" s="66"/>
      <c r="AG460" s="7"/>
      <c r="AH460" s="7"/>
      <c r="AI460" s="7"/>
      <c r="AJ460" s="7"/>
      <c r="AK460" s="7"/>
      <c r="AL460" s="7"/>
      <c r="AM460" s="7"/>
      <c r="AN460" s="7"/>
      <c r="AO460" s="7"/>
      <c r="AP460" s="66"/>
      <c r="AQ460" s="66"/>
      <c r="AR460" s="66"/>
      <c r="AS460" s="66"/>
      <c r="AT460" s="66"/>
      <c r="AU460" s="66"/>
      <c r="AV460" s="66"/>
      <c r="AW460" s="7"/>
      <c r="AX460" s="7"/>
      <c r="AY460" s="7"/>
      <c r="AZ460" s="7"/>
      <c r="BA460" s="7"/>
      <c r="BB460" s="7"/>
      <c r="BC460" s="7"/>
      <c r="BD460" s="7"/>
    </row>
    <row r="461" spans="8:56" s="18" customFormat="1" x14ac:dyDescent="0.25">
      <c r="H461" s="8"/>
      <c r="I461" s="7"/>
      <c r="J461" s="7"/>
      <c r="K461" s="7"/>
      <c r="L461" s="7"/>
      <c r="M461" s="7"/>
      <c r="N461" s="7"/>
      <c r="O461" s="7"/>
      <c r="P461" s="7"/>
      <c r="Q461" s="7"/>
      <c r="R461" s="7"/>
      <c r="S461" s="7"/>
      <c r="T461" s="7"/>
      <c r="U461" s="7"/>
      <c r="V461" s="7"/>
      <c r="W461" s="7"/>
      <c r="X461" s="7"/>
      <c r="Y461" s="7"/>
      <c r="Z461" s="7"/>
      <c r="AA461" s="66"/>
      <c r="AB461" s="66"/>
      <c r="AC461" s="66"/>
      <c r="AD461" s="66"/>
      <c r="AE461" s="66"/>
      <c r="AF461" s="66"/>
      <c r="AG461" s="7"/>
      <c r="AH461" s="7"/>
      <c r="AI461" s="7"/>
      <c r="AJ461" s="7"/>
      <c r="AK461" s="7"/>
      <c r="AL461" s="7"/>
      <c r="AM461" s="7"/>
      <c r="AN461" s="7"/>
      <c r="AO461" s="7"/>
      <c r="AP461" s="66"/>
      <c r="AQ461" s="66"/>
      <c r="AR461" s="66"/>
      <c r="AS461" s="66"/>
      <c r="AT461" s="66"/>
      <c r="AU461" s="66"/>
      <c r="AV461" s="66"/>
      <c r="AW461" s="7"/>
      <c r="AX461" s="7"/>
      <c r="AY461" s="7"/>
      <c r="AZ461" s="7"/>
      <c r="BA461" s="7"/>
      <c r="BB461" s="7"/>
      <c r="BC461" s="7"/>
      <c r="BD461" s="7"/>
    </row>
    <row r="462" spans="8:56" s="18" customFormat="1" x14ac:dyDescent="0.25">
      <c r="H462" s="8"/>
      <c r="I462" s="7"/>
      <c r="J462" s="7"/>
      <c r="K462" s="7"/>
      <c r="L462" s="7"/>
      <c r="M462" s="7"/>
      <c r="N462" s="7"/>
      <c r="O462" s="7"/>
      <c r="P462" s="7"/>
      <c r="Q462" s="7"/>
      <c r="R462" s="7"/>
      <c r="S462" s="7"/>
      <c r="T462" s="7"/>
      <c r="U462" s="7"/>
      <c r="V462" s="7"/>
      <c r="W462" s="7"/>
      <c r="X462" s="7"/>
      <c r="Y462" s="7"/>
      <c r="Z462" s="7"/>
      <c r="AA462" s="66"/>
      <c r="AB462" s="66"/>
      <c r="AC462" s="66"/>
      <c r="AD462" s="66"/>
      <c r="AE462" s="66"/>
      <c r="AF462" s="66"/>
      <c r="AG462" s="7"/>
      <c r="AH462" s="7"/>
      <c r="AI462" s="7"/>
      <c r="AJ462" s="7"/>
      <c r="AK462" s="7"/>
      <c r="AL462" s="7"/>
      <c r="AM462" s="7"/>
      <c r="AN462" s="7"/>
      <c r="AO462" s="7"/>
      <c r="AP462" s="66"/>
      <c r="AQ462" s="66"/>
      <c r="AR462" s="66"/>
      <c r="AS462" s="66"/>
      <c r="AT462" s="66"/>
      <c r="AU462" s="66"/>
      <c r="AV462" s="66"/>
      <c r="AW462" s="7"/>
      <c r="AX462" s="7"/>
      <c r="AY462" s="7"/>
      <c r="AZ462" s="7"/>
      <c r="BA462" s="7"/>
      <c r="BB462" s="7"/>
      <c r="BC462" s="7"/>
      <c r="BD462" s="7"/>
    </row>
    <row r="463" spans="8:56" s="18" customFormat="1" x14ac:dyDescent="0.25">
      <c r="H463" s="8"/>
      <c r="I463" s="7"/>
      <c r="J463" s="7"/>
      <c r="K463" s="7"/>
      <c r="L463" s="7"/>
      <c r="M463" s="7"/>
      <c r="N463" s="7"/>
      <c r="O463" s="7"/>
      <c r="P463" s="7"/>
      <c r="Q463" s="7"/>
      <c r="R463" s="7"/>
      <c r="S463" s="7"/>
      <c r="T463" s="7"/>
      <c r="U463" s="7"/>
      <c r="V463" s="7"/>
      <c r="W463" s="7"/>
      <c r="X463" s="7"/>
      <c r="Y463" s="7"/>
      <c r="Z463" s="7"/>
      <c r="AA463" s="66"/>
      <c r="AB463" s="66"/>
      <c r="AC463" s="66"/>
      <c r="AD463" s="66"/>
      <c r="AE463" s="66"/>
      <c r="AF463" s="66"/>
      <c r="AG463" s="7"/>
      <c r="AH463" s="7"/>
      <c r="AI463" s="7"/>
      <c r="AJ463" s="7"/>
      <c r="AK463" s="7"/>
      <c r="AL463" s="7"/>
      <c r="AM463" s="7"/>
      <c r="AN463" s="7"/>
      <c r="AO463" s="7"/>
      <c r="AP463" s="66"/>
      <c r="AQ463" s="66"/>
      <c r="AR463" s="66"/>
      <c r="AS463" s="66"/>
      <c r="AT463" s="66"/>
      <c r="AU463" s="66"/>
      <c r="AV463" s="66"/>
      <c r="AW463" s="7"/>
      <c r="AX463" s="7"/>
      <c r="AY463" s="7"/>
      <c r="AZ463" s="7"/>
      <c r="BA463" s="7"/>
      <c r="BB463" s="7"/>
      <c r="BC463" s="7"/>
      <c r="BD463" s="7"/>
    </row>
    <row r="464" spans="8:56" s="18" customFormat="1" x14ac:dyDescent="0.25">
      <c r="H464" s="8"/>
      <c r="I464" s="7"/>
      <c r="J464" s="7"/>
      <c r="K464" s="7"/>
      <c r="L464" s="7"/>
      <c r="M464" s="7"/>
      <c r="N464" s="7"/>
      <c r="O464" s="7"/>
      <c r="P464" s="7"/>
      <c r="Q464" s="7"/>
      <c r="R464" s="7"/>
      <c r="S464" s="7"/>
      <c r="T464" s="7"/>
      <c r="U464" s="7"/>
      <c r="V464" s="7"/>
      <c r="W464" s="7"/>
      <c r="X464" s="7"/>
      <c r="Y464" s="7"/>
      <c r="Z464" s="7"/>
      <c r="AA464" s="66"/>
      <c r="AB464" s="66"/>
      <c r="AC464" s="66"/>
      <c r="AD464" s="66"/>
      <c r="AE464" s="66"/>
      <c r="AF464" s="66"/>
      <c r="AG464" s="7"/>
      <c r="AH464" s="7"/>
      <c r="AI464" s="7"/>
      <c r="AJ464" s="7"/>
      <c r="AK464" s="7"/>
      <c r="AL464" s="7"/>
      <c r="AM464" s="7"/>
      <c r="AN464" s="7"/>
      <c r="AO464" s="7"/>
      <c r="AP464" s="66"/>
      <c r="AQ464" s="66"/>
      <c r="AR464" s="66"/>
      <c r="AS464" s="66"/>
      <c r="AT464" s="66"/>
      <c r="AU464" s="66"/>
      <c r="AV464" s="66"/>
      <c r="AW464" s="7"/>
      <c r="AX464" s="7"/>
      <c r="AY464" s="7"/>
      <c r="AZ464" s="7"/>
      <c r="BA464" s="7"/>
      <c r="BB464" s="7"/>
      <c r="BC464" s="7"/>
      <c r="BD464" s="7"/>
    </row>
    <row r="465" spans="8:56" s="18" customFormat="1" x14ac:dyDescent="0.25">
      <c r="H465" s="8"/>
      <c r="I465" s="7"/>
      <c r="J465" s="7"/>
      <c r="K465" s="7"/>
      <c r="L465" s="7"/>
      <c r="M465" s="7"/>
      <c r="N465" s="7"/>
      <c r="O465" s="7"/>
      <c r="P465" s="7"/>
      <c r="Q465" s="7"/>
      <c r="R465" s="7"/>
      <c r="S465" s="7"/>
      <c r="T465" s="7"/>
      <c r="U465" s="7"/>
      <c r="V465" s="7"/>
      <c r="W465" s="7"/>
      <c r="X465" s="7"/>
      <c r="Y465" s="7"/>
      <c r="Z465" s="7"/>
      <c r="AA465" s="66"/>
      <c r="AB465" s="66"/>
      <c r="AC465" s="66"/>
      <c r="AD465" s="66"/>
      <c r="AE465" s="66"/>
      <c r="AF465" s="66"/>
      <c r="AG465" s="7"/>
      <c r="AH465" s="7"/>
      <c r="AI465" s="7"/>
      <c r="AJ465" s="7"/>
      <c r="AK465" s="7"/>
      <c r="AL465" s="7"/>
      <c r="AM465" s="7"/>
      <c r="AN465" s="7"/>
      <c r="AO465" s="7"/>
      <c r="AP465" s="66"/>
      <c r="AQ465" s="66"/>
      <c r="AR465" s="66"/>
      <c r="AS465" s="66"/>
      <c r="AT465" s="66"/>
      <c r="AU465" s="66"/>
      <c r="AV465" s="66"/>
      <c r="AW465" s="7"/>
      <c r="AX465" s="7"/>
      <c r="AY465" s="7"/>
      <c r="AZ465" s="7"/>
      <c r="BA465" s="7"/>
      <c r="BB465" s="7"/>
      <c r="BC465" s="7"/>
      <c r="BD465" s="7"/>
    </row>
    <row r="466" spans="8:56" s="18" customFormat="1" x14ac:dyDescent="0.25">
      <c r="H466" s="8"/>
      <c r="I466" s="7"/>
      <c r="J466" s="7"/>
      <c r="K466" s="7"/>
      <c r="L466" s="7"/>
      <c r="M466" s="7"/>
      <c r="N466" s="7"/>
      <c r="O466" s="7"/>
      <c r="P466" s="7"/>
      <c r="Q466" s="7"/>
      <c r="R466" s="7"/>
      <c r="S466" s="7"/>
      <c r="T466" s="7"/>
      <c r="U466" s="7"/>
      <c r="V466" s="7"/>
      <c r="W466" s="7"/>
      <c r="X466" s="7"/>
      <c r="Y466" s="7"/>
      <c r="Z466" s="7"/>
      <c r="AA466" s="66"/>
      <c r="AB466" s="66"/>
      <c r="AC466" s="66"/>
      <c r="AD466" s="66"/>
      <c r="AE466" s="66"/>
      <c r="AF466" s="66"/>
      <c r="AG466" s="7"/>
      <c r="AH466" s="7"/>
      <c r="AI466" s="7"/>
      <c r="AJ466" s="7"/>
      <c r="AK466" s="7"/>
      <c r="AL466" s="7"/>
      <c r="AM466" s="7"/>
      <c r="AN466" s="7"/>
      <c r="AO466" s="7"/>
      <c r="AP466" s="66"/>
      <c r="AQ466" s="66"/>
      <c r="AR466" s="66"/>
      <c r="AS466" s="66"/>
      <c r="AT466" s="66"/>
      <c r="AU466" s="66"/>
      <c r="AV466" s="66"/>
      <c r="AW466" s="7"/>
      <c r="AX466" s="7"/>
      <c r="AY466" s="7"/>
      <c r="AZ466" s="7"/>
      <c r="BA466" s="7"/>
      <c r="BB466" s="7"/>
      <c r="BC466" s="7"/>
      <c r="BD466" s="7"/>
    </row>
    <row r="467" spans="8:56" s="18" customFormat="1" x14ac:dyDescent="0.25">
      <c r="H467" s="8"/>
      <c r="I467" s="7"/>
      <c r="J467" s="7"/>
      <c r="K467" s="7"/>
      <c r="L467" s="7"/>
      <c r="M467" s="7"/>
      <c r="N467" s="7"/>
      <c r="O467" s="7"/>
      <c r="P467" s="7"/>
      <c r="Q467" s="7"/>
      <c r="R467" s="7"/>
      <c r="S467" s="7"/>
      <c r="T467" s="7"/>
      <c r="U467" s="7"/>
      <c r="V467" s="7"/>
      <c r="W467" s="7"/>
      <c r="X467" s="7"/>
      <c r="Y467" s="7"/>
      <c r="Z467" s="7"/>
      <c r="AA467" s="66"/>
      <c r="AB467" s="66"/>
      <c r="AC467" s="66"/>
      <c r="AD467" s="66"/>
      <c r="AE467" s="66"/>
      <c r="AF467" s="66"/>
      <c r="AG467" s="7"/>
      <c r="AH467" s="7"/>
      <c r="AI467" s="7"/>
      <c r="AJ467" s="7"/>
      <c r="AK467" s="7"/>
      <c r="AL467" s="7"/>
      <c r="AM467" s="7"/>
      <c r="AN467" s="7"/>
      <c r="AO467" s="7"/>
      <c r="AP467" s="66"/>
      <c r="AQ467" s="66"/>
      <c r="AR467" s="66"/>
      <c r="AS467" s="66"/>
      <c r="AT467" s="66"/>
      <c r="AU467" s="66"/>
      <c r="AV467" s="66"/>
      <c r="AW467" s="7"/>
      <c r="AX467" s="7"/>
      <c r="AY467" s="7"/>
      <c r="AZ467" s="7"/>
      <c r="BA467" s="7"/>
      <c r="BB467" s="7"/>
      <c r="BC467" s="7"/>
      <c r="BD467" s="7"/>
    </row>
    <row r="468" spans="8:56" s="18" customFormat="1" x14ac:dyDescent="0.25">
      <c r="H468" s="8"/>
      <c r="I468" s="7"/>
      <c r="J468" s="7"/>
      <c r="K468" s="7"/>
      <c r="L468" s="7"/>
      <c r="M468" s="7"/>
      <c r="N468" s="7"/>
      <c r="O468" s="7"/>
      <c r="P468" s="7"/>
      <c r="Q468" s="7"/>
      <c r="R468" s="7"/>
      <c r="S468" s="7"/>
      <c r="T468" s="7"/>
      <c r="U468" s="7"/>
      <c r="V468" s="7"/>
      <c r="W468" s="7"/>
      <c r="X468" s="7"/>
      <c r="Y468" s="7"/>
      <c r="Z468" s="7"/>
      <c r="AA468" s="66"/>
      <c r="AB468" s="66"/>
      <c r="AC468" s="66"/>
      <c r="AD468" s="66"/>
      <c r="AE468" s="66"/>
      <c r="AF468" s="66"/>
      <c r="AG468" s="7"/>
      <c r="AH468" s="7"/>
      <c r="AI468" s="7"/>
      <c r="AJ468" s="7"/>
      <c r="AK468" s="7"/>
      <c r="AL468" s="7"/>
      <c r="AM468" s="7"/>
      <c r="AN468" s="7"/>
      <c r="AO468" s="7"/>
      <c r="AP468" s="66"/>
      <c r="AQ468" s="66"/>
      <c r="AR468" s="66"/>
      <c r="AS468" s="66"/>
      <c r="AT468" s="66"/>
      <c r="AU468" s="66"/>
      <c r="AV468" s="66"/>
      <c r="AW468" s="7"/>
      <c r="AX468" s="7"/>
      <c r="AY468" s="7"/>
      <c r="AZ468" s="7"/>
      <c r="BA468" s="7"/>
      <c r="BB468" s="7"/>
      <c r="BC468" s="7"/>
      <c r="BD468" s="7"/>
    </row>
    <row r="469" spans="8:56" s="18" customFormat="1" x14ac:dyDescent="0.25">
      <c r="H469" s="8"/>
      <c r="I469" s="7"/>
      <c r="J469" s="7"/>
      <c r="K469" s="7"/>
      <c r="L469" s="7"/>
      <c r="M469" s="7"/>
      <c r="N469" s="7"/>
      <c r="O469" s="7"/>
      <c r="P469" s="7"/>
      <c r="Q469" s="7"/>
      <c r="R469" s="7"/>
      <c r="S469" s="7"/>
      <c r="T469" s="7"/>
      <c r="U469" s="7"/>
      <c r="V469" s="7"/>
      <c r="W469" s="7"/>
      <c r="X469" s="7"/>
      <c r="Y469" s="7"/>
      <c r="Z469" s="7"/>
      <c r="AA469" s="66"/>
      <c r="AB469" s="66"/>
      <c r="AC469" s="66"/>
      <c r="AD469" s="66"/>
      <c r="AE469" s="66"/>
      <c r="AF469" s="66"/>
      <c r="AG469" s="7"/>
      <c r="AH469" s="7"/>
      <c r="AI469" s="7"/>
      <c r="AJ469" s="7"/>
      <c r="AK469" s="7"/>
      <c r="AL469" s="7"/>
      <c r="AM469" s="7"/>
      <c r="AN469" s="7"/>
      <c r="AO469" s="7"/>
      <c r="AP469" s="66"/>
      <c r="AQ469" s="66"/>
      <c r="AR469" s="66"/>
      <c r="AS469" s="66"/>
      <c r="AT469" s="66"/>
      <c r="AU469" s="66"/>
      <c r="AV469" s="66"/>
      <c r="AW469" s="7"/>
      <c r="AX469" s="7"/>
      <c r="AY469" s="7"/>
      <c r="AZ469" s="7"/>
      <c r="BA469" s="7"/>
      <c r="BB469" s="7"/>
      <c r="BC469" s="7"/>
      <c r="BD469" s="7"/>
    </row>
    <row r="470" spans="8:56" s="18" customFormat="1" x14ac:dyDescent="0.25">
      <c r="H470" s="8"/>
      <c r="I470" s="7"/>
      <c r="J470" s="7"/>
      <c r="K470" s="7"/>
      <c r="L470" s="7"/>
      <c r="M470" s="7"/>
      <c r="N470" s="7"/>
      <c r="O470" s="7"/>
      <c r="P470" s="7"/>
      <c r="Q470" s="7"/>
      <c r="R470" s="7"/>
      <c r="S470" s="7"/>
      <c r="T470" s="7"/>
      <c r="U470" s="7"/>
      <c r="V470" s="7"/>
      <c r="W470" s="7"/>
      <c r="X470" s="7"/>
      <c r="Y470" s="7"/>
      <c r="Z470" s="7"/>
      <c r="AA470" s="66"/>
      <c r="AB470" s="66"/>
      <c r="AC470" s="66"/>
      <c r="AD470" s="66"/>
      <c r="AE470" s="66"/>
      <c r="AF470" s="66"/>
      <c r="AG470" s="7"/>
      <c r="AH470" s="7"/>
      <c r="AI470" s="7"/>
      <c r="AJ470" s="7"/>
      <c r="AK470" s="7"/>
      <c r="AL470" s="7"/>
      <c r="AM470" s="7"/>
      <c r="AN470" s="7"/>
      <c r="AO470" s="7"/>
      <c r="AP470" s="66"/>
      <c r="AQ470" s="66"/>
      <c r="AR470" s="66"/>
      <c r="AS470" s="66"/>
      <c r="AT470" s="66"/>
      <c r="AU470" s="66"/>
      <c r="AV470" s="66"/>
      <c r="AW470" s="7"/>
      <c r="AX470" s="7"/>
      <c r="AY470" s="7"/>
      <c r="AZ470" s="7"/>
      <c r="BA470" s="7"/>
      <c r="BB470" s="7"/>
      <c r="BC470" s="7"/>
      <c r="BD470" s="7"/>
    </row>
    <row r="471" spans="8:56" s="18" customFormat="1" x14ac:dyDescent="0.25">
      <c r="H471" s="8"/>
      <c r="I471" s="7"/>
      <c r="J471" s="7"/>
      <c r="K471" s="7"/>
      <c r="L471" s="7"/>
      <c r="M471" s="7"/>
      <c r="N471" s="7"/>
      <c r="O471" s="7"/>
      <c r="P471" s="7"/>
      <c r="Q471" s="7"/>
      <c r="R471" s="7"/>
      <c r="S471" s="7"/>
      <c r="T471" s="7"/>
      <c r="U471" s="7"/>
      <c r="V471" s="7"/>
      <c r="W471" s="7"/>
      <c r="X471" s="7"/>
      <c r="Y471" s="7"/>
      <c r="Z471" s="7"/>
      <c r="AA471" s="66"/>
      <c r="AB471" s="66"/>
      <c r="AC471" s="66"/>
      <c r="AD471" s="66"/>
      <c r="AE471" s="66"/>
      <c r="AF471" s="66"/>
      <c r="AG471" s="7"/>
      <c r="AH471" s="7"/>
      <c r="AI471" s="7"/>
      <c r="AJ471" s="7"/>
      <c r="AK471" s="7"/>
      <c r="AL471" s="7"/>
      <c r="AM471" s="7"/>
      <c r="AN471" s="7"/>
      <c r="AO471" s="7"/>
      <c r="AP471" s="66"/>
      <c r="AQ471" s="66"/>
      <c r="AR471" s="66"/>
      <c r="AS471" s="66"/>
      <c r="AT471" s="66"/>
      <c r="AU471" s="66"/>
      <c r="AV471" s="66"/>
      <c r="AW471" s="7"/>
      <c r="AX471" s="7"/>
      <c r="AY471" s="7"/>
      <c r="AZ471" s="7"/>
      <c r="BA471" s="7"/>
      <c r="BB471" s="7"/>
      <c r="BC471" s="7"/>
      <c r="BD471" s="7"/>
    </row>
  </sheetData>
  <sheetProtection algorithmName="SHA-512" hashValue="TNHhbOucjBFBi8QmqN5jEIlry08vWPyAsyq60jsmI/evX6kb2GZVdkILlD2jVsBIjdiGQG33wLVt7N5b5E9MmQ==" saltValue="NTi3vasjMjgNqEISk4CXqw==" spinCount="100000" sheet="1" objects="1" scenarios="1"/>
  <sortState xmlns:xlrd2="http://schemas.microsoft.com/office/spreadsheetml/2017/richdata2" ref="D102:D125">
    <sortCondition ref="D101:D125"/>
  </sortState>
  <mergeCells count="4">
    <mergeCell ref="D9:E9"/>
    <mergeCell ref="D8:E8"/>
    <mergeCell ref="D3:E5"/>
    <mergeCell ref="D6:E7"/>
  </mergeCells>
  <dataValidations count="1">
    <dataValidation type="list" allowBlank="1" showInputMessage="1" showErrorMessage="1" sqref="E171:E179 E158:E169 E66:E68 E127:E143 E145:E156 E11:E17 E70:E125 E19:E29 E40:E44 E46:E49 E51:E54 E56:E59 E61:E64 E31:E38" xr:uid="{00000000-0002-0000-0100-000000000000}">
      <formula1>yn</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AN181"/>
  <sheetViews>
    <sheetView zoomScaleNormal="100" workbookViewId="0">
      <selection activeCell="D3" sqref="D3:E7"/>
    </sheetView>
  </sheetViews>
  <sheetFormatPr defaultColWidth="8.85546875" defaultRowHeight="15.75" x14ac:dyDescent="0.25"/>
  <cols>
    <col min="1" max="3" width="8.85546875" style="6"/>
    <col min="4" max="4" width="60.7109375" style="6" customWidth="1"/>
    <col min="5" max="5" width="40.7109375" style="6" customWidth="1"/>
    <col min="6" max="7" width="8.85546875" style="6"/>
    <col min="8" max="23" width="8.85546875" style="18"/>
    <col min="24" max="39" width="8.85546875" style="7"/>
    <col min="40" max="40" width="8.85546875" style="18"/>
    <col min="41" max="16384" width="8.85546875" style="6"/>
  </cols>
  <sheetData>
    <row r="2" spans="2:37" ht="16.5" thickBot="1" x14ac:dyDescent="0.3"/>
    <row r="3" spans="2:37" ht="15.75" customHeight="1" x14ac:dyDescent="0.25">
      <c r="D3" s="292" t="s">
        <v>187</v>
      </c>
      <c r="E3" s="293"/>
    </row>
    <row r="4" spans="2:37" ht="15.75" customHeight="1" x14ac:dyDescent="0.25">
      <c r="D4" s="294"/>
      <c r="E4" s="295"/>
    </row>
    <row r="5" spans="2:37" ht="16.5" customHeight="1" x14ac:dyDescent="0.25">
      <c r="D5" s="294"/>
      <c r="E5" s="295"/>
    </row>
    <row r="6" spans="2:37" ht="15.75" customHeight="1" x14ac:dyDescent="0.25">
      <c r="D6" s="294"/>
      <c r="E6" s="295"/>
    </row>
    <row r="7" spans="2:37" ht="31.5" customHeight="1" thickBot="1" x14ac:dyDescent="0.3">
      <c r="D7" s="296"/>
      <c r="E7" s="297"/>
    </row>
    <row r="8" spans="2:37" ht="17.25" customHeight="1" thickBot="1" x14ac:dyDescent="0.3">
      <c r="D8" s="32"/>
      <c r="E8" s="32"/>
    </row>
    <row r="9" spans="2:37" ht="31.5" customHeight="1" x14ac:dyDescent="0.25">
      <c r="D9" s="298" t="s">
        <v>186</v>
      </c>
      <c r="E9" s="299"/>
    </row>
    <row r="10" spans="2:37" ht="31.5" customHeight="1" thickBot="1" x14ac:dyDescent="0.3">
      <c r="D10" s="300"/>
      <c r="E10" s="301"/>
    </row>
    <row r="11" spans="2:37" ht="22.5" customHeight="1" thickBot="1" x14ac:dyDescent="0.3">
      <c r="D11" s="290" t="s">
        <v>311</v>
      </c>
      <c r="E11" s="291"/>
    </row>
    <row r="12" spans="2:37" ht="16.5" thickBot="1" x14ac:dyDescent="0.3"/>
    <row r="13" spans="2:37" ht="18.75" customHeight="1" thickBot="1" x14ac:dyDescent="0.3">
      <c r="B13" s="142" t="s">
        <v>297</v>
      </c>
      <c r="C13" s="143"/>
      <c r="D13" s="21" t="s">
        <v>114</v>
      </c>
      <c r="E13" s="29" t="s">
        <v>113</v>
      </c>
      <c r="AI13" s="7">
        <v>0</v>
      </c>
    </row>
    <row r="14" spans="2:37" ht="18.75" customHeight="1" x14ac:dyDescent="0.25">
      <c r="B14" s="144" t="s">
        <v>298</v>
      </c>
      <c r="C14" s="145"/>
      <c r="D14" s="27" t="s">
        <v>115</v>
      </c>
      <c r="E14" s="28" t="s">
        <v>1</v>
      </c>
      <c r="AI14" s="7">
        <f>IF(E14="Yes",AI13+1,AI13)</f>
        <v>0</v>
      </c>
      <c r="AJ14" s="7" t="str">
        <f t="shared" ref="AJ14" si="0">IF(AI14=AI13,"",AI14)</f>
        <v/>
      </c>
      <c r="AK14" s="14" t="str">
        <f t="shared" ref="AK14" si="1">IF(E14="Yes",D14,"")</f>
        <v/>
      </c>
    </row>
    <row r="15" spans="2:37" ht="18.75" customHeight="1" x14ac:dyDescent="0.25">
      <c r="B15" s="144" t="s">
        <v>299</v>
      </c>
      <c r="C15" s="145"/>
      <c r="D15" s="25" t="s">
        <v>116</v>
      </c>
      <c r="E15" s="24" t="s">
        <v>1</v>
      </c>
      <c r="AI15" s="7">
        <f t="shared" ref="AI15:AI66" si="2">IF(E15="Yes",AI14+1,AI14)</f>
        <v>0</v>
      </c>
      <c r="AJ15" s="7" t="str">
        <f t="shared" ref="AJ15:AJ66" si="3">IF(AI15=AI14,"",AI15)</f>
        <v/>
      </c>
      <c r="AK15" s="14" t="str">
        <f t="shared" ref="AK15:AK66" si="4">IF(E15="Yes",D15,"")</f>
        <v/>
      </c>
    </row>
    <row r="16" spans="2:37" ht="18.75" customHeight="1" thickBot="1" x14ac:dyDescent="0.3">
      <c r="B16" s="146" t="s">
        <v>300</v>
      </c>
      <c r="C16" s="147"/>
      <c r="D16" s="25" t="s">
        <v>142</v>
      </c>
      <c r="E16" s="24" t="s">
        <v>1</v>
      </c>
      <c r="AI16" s="7">
        <f t="shared" si="2"/>
        <v>0</v>
      </c>
      <c r="AJ16" s="7" t="str">
        <f t="shared" si="3"/>
        <v/>
      </c>
      <c r="AK16" s="14" t="str">
        <f t="shared" si="4"/>
        <v/>
      </c>
    </row>
    <row r="17" spans="4:37" ht="18.75" customHeight="1" x14ac:dyDescent="0.25">
      <c r="D17" s="25" t="s">
        <v>117</v>
      </c>
      <c r="E17" s="24" t="s">
        <v>1</v>
      </c>
      <c r="AI17" s="7">
        <f t="shared" si="2"/>
        <v>0</v>
      </c>
      <c r="AJ17" s="7" t="str">
        <f t="shared" si="3"/>
        <v/>
      </c>
      <c r="AK17" s="14" t="str">
        <f t="shared" si="4"/>
        <v/>
      </c>
    </row>
    <row r="18" spans="4:37" ht="18.75" customHeight="1" x14ac:dyDescent="0.25">
      <c r="D18" s="25" t="s">
        <v>118</v>
      </c>
      <c r="E18" s="24" t="s">
        <v>1</v>
      </c>
      <c r="AI18" s="7">
        <f t="shared" si="2"/>
        <v>0</v>
      </c>
      <c r="AJ18" s="7" t="str">
        <f t="shared" si="3"/>
        <v/>
      </c>
      <c r="AK18" s="14" t="str">
        <f t="shared" si="4"/>
        <v/>
      </c>
    </row>
    <row r="19" spans="4:37" ht="18.75" customHeight="1" x14ac:dyDescent="0.25">
      <c r="D19" s="25" t="s">
        <v>119</v>
      </c>
      <c r="E19" s="24" t="s">
        <v>1</v>
      </c>
      <c r="AI19" s="7">
        <f t="shared" si="2"/>
        <v>0</v>
      </c>
      <c r="AJ19" s="7" t="str">
        <f t="shared" si="3"/>
        <v/>
      </c>
      <c r="AK19" s="14" t="str">
        <f t="shared" si="4"/>
        <v/>
      </c>
    </row>
    <row r="20" spans="4:37" ht="18.75" customHeight="1" thickBot="1" x14ac:dyDescent="0.3">
      <c r="D20" s="30" t="s">
        <v>120</v>
      </c>
      <c r="E20" s="31" t="s">
        <v>1</v>
      </c>
      <c r="AI20" s="7">
        <f t="shared" si="2"/>
        <v>0</v>
      </c>
      <c r="AJ20" s="7" t="str">
        <f t="shared" si="3"/>
        <v/>
      </c>
      <c r="AK20" s="14" t="str">
        <f t="shared" si="4"/>
        <v/>
      </c>
    </row>
    <row r="21" spans="4:37" ht="18.75" customHeight="1" thickBot="1" x14ac:dyDescent="0.3">
      <c r="D21" s="21" t="s">
        <v>157</v>
      </c>
      <c r="E21" s="29" t="s">
        <v>113</v>
      </c>
      <c r="AI21" s="7">
        <f t="shared" si="2"/>
        <v>0</v>
      </c>
      <c r="AJ21" s="7" t="str">
        <f t="shared" si="3"/>
        <v/>
      </c>
      <c r="AK21" s="14" t="str">
        <f t="shared" si="4"/>
        <v/>
      </c>
    </row>
    <row r="22" spans="4:37" ht="18.75" customHeight="1" x14ac:dyDescent="0.25">
      <c r="D22" s="27" t="s">
        <v>133</v>
      </c>
      <c r="E22" s="28" t="s">
        <v>1</v>
      </c>
      <c r="AI22" s="7">
        <f t="shared" si="2"/>
        <v>0</v>
      </c>
      <c r="AJ22" s="7" t="str">
        <f t="shared" si="3"/>
        <v/>
      </c>
      <c r="AK22" s="14" t="str">
        <f t="shared" si="4"/>
        <v/>
      </c>
    </row>
    <row r="23" spans="4:37" ht="18.75" customHeight="1" x14ac:dyDescent="0.25">
      <c r="D23" s="25" t="s">
        <v>134</v>
      </c>
      <c r="E23" s="24" t="s">
        <v>1</v>
      </c>
      <c r="AI23" s="7">
        <f t="shared" si="2"/>
        <v>0</v>
      </c>
      <c r="AJ23" s="7" t="str">
        <f t="shared" si="3"/>
        <v/>
      </c>
      <c r="AK23" s="14" t="str">
        <f t="shared" si="4"/>
        <v/>
      </c>
    </row>
    <row r="24" spans="4:37" ht="18.75" customHeight="1" x14ac:dyDescent="0.25">
      <c r="D24" s="25" t="s">
        <v>4</v>
      </c>
      <c r="E24" s="24" t="s">
        <v>1</v>
      </c>
      <c r="AI24" s="7">
        <f t="shared" si="2"/>
        <v>0</v>
      </c>
      <c r="AJ24" s="7" t="str">
        <f t="shared" si="3"/>
        <v/>
      </c>
      <c r="AK24" s="14" t="str">
        <f t="shared" si="4"/>
        <v/>
      </c>
    </row>
    <row r="25" spans="4:37" ht="18.75" customHeight="1" x14ac:dyDescent="0.25">
      <c r="D25" s="25" t="s">
        <v>158</v>
      </c>
      <c r="E25" s="24" t="s">
        <v>1</v>
      </c>
      <c r="AI25" s="7">
        <f t="shared" si="2"/>
        <v>0</v>
      </c>
      <c r="AJ25" s="7" t="str">
        <f t="shared" si="3"/>
        <v/>
      </c>
      <c r="AK25" s="14" t="str">
        <f t="shared" si="4"/>
        <v/>
      </c>
    </row>
    <row r="26" spans="4:37" ht="18.75" customHeight="1" x14ac:dyDescent="0.25">
      <c r="D26" s="25" t="s">
        <v>161</v>
      </c>
      <c r="E26" s="24" t="s">
        <v>1</v>
      </c>
      <c r="AI26" s="7">
        <f t="shared" si="2"/>
        <v>0</v>
      </c>
      <c r="AJ26" s="7" t="str">
        <f t="shared" si="3"/>
        <v/>
      </c>
      <c r="AK26" s="14" t="str">
        <f t="shared" si="4"/>
        <v/>
      </c>
    </row>
    <row r="27" spans="4:37" ht="18.75" customHeight="1" x14ac:dyDescent="0.25">
      <c r="D27" s="25" t="s">
        <v>159</v>
      </c>
      <c r="E27" s="24" t="s">
        <v>1</v>
      </c>
      <c r="AI27" s="7">
        <f t="shared" si="2"/>
        <v>0</v>
      </c>
      <c r="AJ27" s="7" t="str">
        <f t="shared" si="3"/>
        <v/>
      </c>
      <c r="AK27" s="14" t="str">
        <f t="shared" si="4"/>
        <v/>
      </c>
    </row>
    <row r="28" spans="4:37" ht="18.75" customHeight="1" x14ac:dyDescent="0.25">
      <c r="D28" s="25" t="s">
        <v>139</v>
      </c>
      <c r="E28" s="24" t="s">
        <v>1</v>
      </c>
      <c r="AI28" s="7">
        <f t="shared" si="2"/>
        <v>0</v>
      </c>
      <c r="AJ28" s="7" t="str">
        <f t="shared" si="3"/>
        <v/>
      </c>
      <c r="AK28" s="14" t="str">
        <f t="shared" si="4"/>
        <v/>
      </c>
    </row>
    <row r="29" spans="4:37" ht="18.75" customHeight="1" x14ac:dyDescent="0.25">
      <c r="D29" s="25" t="s">
        <v>160</v>
      </c>
      <c r="E29" s="24" t="s">
        <v>1</v>
      </c>
      <c r="AI29" s="7">
        <f t="shared" si="2"/>
        <v>0</v>
      </c>
      <c r="AJ29" s="7" t="str">
        <f t="shared" si="3"/>
        <v/>
      </c>
      <c r="AK29" s="14" t="str">
        <f t="shared" si="4"/>
        <v/>
      </c>
    </row>
    <row r="30" spans="4:37" ht="18.75" customHeight="1" x14ac:dyDescent="0.25">
      <c r="D30" s="25" t="s">
        <v>153</v>
      </c>
      <c r="E30" s="24" t="s">
        <v>1</v>
      </c>
      <c r="AI30" s="7">
        <f t="shared" si="2"/>
        <v>0</v>
      </c>
      <c r="AJ30" s="7" t="str">
        <f t="shared" si="3"/>
        <v/>
      </c>
      <c r="AK30" s="14" t="str">
        <f t="shared" si="4"/>
        <v/>
      </c>
    </row>
    <row r="31" spans="4:37" ht="18.75" customHeight="1" x14ac:dyDescent="0.25">
      <c r="D31" s="25" t="s">
        <v>156</v>
      </c>
      <c r="E31" s="24" t="s">
        <v>1</v>
      </c>
      <c r="AI31" s="7">
        <f t="shared" si="2"/>
        <v>0</v>
      </c>
      <c r="AJ31" s="7" t="str">
        <f t="shared" si="3"/>
        <v/>
      </c>
      <c r="AK31" s="14" t="str">
        <f t="shared" si="4"/>
        <v/>
      </c>
    </row>
    <row r="32" spans="4:37" ht="18.75" customHeight="1" thickBot="1" x14ac:dyDescent="0.3">
      <c r="D32" s="30" t="s">
        <v>162</v>
      </c>
      <c r="E32" s="31" t="s">
        <v>1</v>
      </c>
      <c r="AI32" s="7">
        <f t="shared" si="2"/>
        <v>0</v>
      </c>
      <c r="AJ32" s="7" t="str">
        <f t="shared" si="3"/>
        <v/>
      </c>
      <c r="AK32" s="14" t="str">
        <f t="shared" si="4"/>
        <v/>
      </c>
    </row>
    <row r="33" spans="4:37" ht="18.75" customHeight="1" thickBot="1" x14ac:dyDescent="0.3">
      <c r="D33" s="21" t="s">
        <v>174</v>
      </c>
      <c r="E33" s="29" t="s">
        <v>113</v>
      </c>
      <c r="AI33" s="7">
        <f t="shared" si="2"/>
        <v>0</v>
      </c>
      <c r="AJ33" s="7" t="str">
        <f t="shared" si="3"/>
        <v/>
      </c>
      <c r="AK33" s="14" t="str">
        <f t="shared" si="4"/>
        <v/>
      </c>
    </row>
    <row r="34" spans="4:37" ht="18.75" customHeight="1" x14ac:dyDescent="0.25">
      <c r="D34" s="61" t="s">
        <v>182</v>
      </c>
      <c r="E34" s="24" t="s">
        <v>1</v>
      </c>
      <c r="AI34" s="7">
        <f t="shared" si="2"/>
        <v>0</v>
      </c>
      <c r="AJ34" s="7" t="str">
        <f t="shared" si="3"/>
        <v/>
      </c>
      <c r="AK34" s="14" t="str">
        <f t="shared" si="4"/>
        <v/>
      </c>
    </row>
    <row r="35" spans="4:37" ht="18.75" customHeight="1" thickBot="1" x14ac:dyDescent="0.3">
      <c r="D35" s="23" t="s">
        <v>175</v>
      </c>
      <c r="E35" s="24" t="s">
        <v>1</v>
      </c>
      <c r="AI35" s="7">
        <f t="shared" si="2"/>
        <v>0</v>
      </c>
      <c r="AJ35" s="7" t="str">
        <f t="shared" si="3"/>
        <v/>
      </c>
      <c r="AK35" s="14" t="str">
        <f t="shared" si="4"/>
        <v/>
      </c>
    </row>
    <row r="36" spans="4:37" ht="18.75" customHeight="1" thickBot="1" x14ac:dyDescent="0.3">
      <c r="D36" s="22" t="s">
        <v>165</v>
      </c>
      <c r="E36" s="29" t="s">
        <v>113</v>
      </c>
      <c r="AI36" s="7">
        <f t="shared" si="2"/>
        <v>0</v>
      </c>
      <c r="AJ36" s="7" t="str">
        <f t="shared" si="3"/>
        <v/>
      </c>
      <c r="AK36" s="14" t="str">
        <f t="shared" si="4"/>
        <v/>
      </c>
    </row>
    <row r="37" spans="4:37" ht="18.75" customHeight="1" x14ac:dyDescent="0.25">
      <c r="D37" s="27" t="s">
        <v>176</v>
      </c>
      <c r="E37" s="28" t="s">
        <v>1</v>
      </c>
      <c r="AI37" s="7">
        <f t="shared" si="2"/>
        <v>0</v>
      </c>
      <c r="AJ37" s="7" t="str">
        <f t="shared" si="3"/>
        <v/>
      </c>
      <c r="AK37" s="14" t="str">
        <f t="shared" si="4"/>
        <v/>
      </c>
    </row>
    <row r="38" spans="4:37" ht="18.75" customHeight="1" thickBot="1" x14ac:dyDescent="0.3">
      <c r="D38" s="25" t="s">
        <v>136</v>
      </c>
      <c r="E38" s="24" t="s">
        <v>1</v>
      </c>
      <c r="AI38" s="7">
        <f t="shared" si="2"/>
        <v>0</v>
      </c>
      <c r="AJ38" s="7" t="str">
        <f t="shared" si="3"/>
        <v/>
      </c>
      <c r="AK38" s="14" t="str">
        <f t="shared" si="4"/>
        <v/>
      </c>
    </row>
    <row r="39" spans="4:37" ht="18.75" customHeight="1" thickBot="1" x14ac:dyDescent="0.3">
      <c r="D39" s="21" t="s">
        <v>121</v>
      </c>
      <c r="E39" s="29" t="s">
        <v>113</v>
      </c>
      <c r="AI39" s="7">
        <f t="shared" si="2"/>
        <v>0</v>
      </c>
      <c r="AJ39" s="7" t="str">
        <f t="shared" si="3"/>
        <v/>
      </c>
      <c r="AK39" s="14" t="str">
        <f t="shared" si="4"/>
        <v/>
      </c>
    </row>
    <row r="40" spans="4:37" ht="18.75" customHeight="1" x14ac:dyDescent="0.25">
      <c r="D40" s="27" t="s">
        <v>163</v>
      </c>
      <c r="E40" s="28" t="s">
        <v>1</v>
      </c>
      <c r="AI40" s="7">
        <f t="shared" si="2"/>
        <v>0</v>
      </c>
      <c r="AJ40" s="7" t="str">
        <f t="shared" si="3"/>
        <v/>
      </c>
      <c r="AK40" s="14" t="str">
        <f t="shared" si="4"/>
        <v/>
      </c>
    </row>
    <row r="41" spans="4:37" ht="18.75" customHeight="1" x14ac:dyDescent="0.25">
      <c r="D41" s="25" t="s">
        <v>123</v>
      </c>
      <c r="E41" s="24" t="s">
        <v>1</v>
      </c>
      <c r="AI41" s="7">
        <f t="shared" si="2"/>
        <v>0</v>
      </c>
      <c r="AJ41" s="7" t="str">
        <f t="shared" si="3"/>
        <v/>
      </c>
      <c r="AK41" s="14" t="str">
        <f t="shared" si="4"/>
        <v/>
      </c>
    </row>
    <row r="42" spans="4:37" ht="18.75" customHeight="1" x14ac:dyDescent="0.25">
      <c r="D42" s="25" t="s">
        <v>181</v>
      </c>
      <c r="E42" s="24" t="s">
        <v>1</v>
      </c>
      <c r="AI42" s="7">
        <f t="shared" si="2"/>
        <v>0</v>
      </c>
      <c r="AJ42" s="7" t="str">
        <f t="shared" si="3"/>
        <v/>
      </c>
      <c r="AK42" s="14" t="str">
        <f t="shared" si="4"/>
        <v/>
      </c>
    </row>
    <row r="43" spans="4:37" ht="18.75" customHeight="1" x14ac:dyDescent="0.25">
      <c r="D43" s="25" t="s">
        <v>180</v>
      </c>
      <c r="E43" s="24" t="s">
        <v>1</v>
      </c>
      <c r="AI43" s="7">
        <f t="shared" si="2"/>
        <v>0</v>
      </c>
      <c r="AJ43" s="7" t="str">
        <f t="shared" si="3"/>
        <v/>
      </c>
      <c r="AK43" s="14" t="str">
        <f t="shared" si="4"/>
        <v/>
      </c>
    </row>
    <row r="44" spans="4:37" ht="18.75" customHeight="1" x14ac:dyDescent="0.25">
      <c r="D44" s="25" t="s">
        <v>125</v>
      </c>
      <c r="E44" s="24" t="s">
        <v>1</v>
      </c>
      <c r="AI44" s="7">
        <f t="shared" si="2"/>
        <v>0</v>
      </c>
      <c r="AJ44" s="7" t="str">
        <f t="shared" si="3"/>
        <v/>
      </c>
      <c r="AK44" s="14" t="str">
        <f t="shared" si="4"/>
        <v/>
      </c>
    </row>
    <row r="45" spans="4:37" ht="18.75" customHeight="1" thickBot="1" x14ac:dyDescent="0.3">
      <c r="D45" s="30" t="s">
        <v>130</v>
      </c>
      <c r="E45" s="31" t="s">
        <v>1</v>
      </c>
      <c r="AI45" s="7">
        <f t="shared" si="2"/>
        <v>0</v>
      </c>
      <c r="AJ45" s="7" t="str">
        <f t="shared" si="3"/>
        <v/>
      </c>
      <c r="AK45" s="14" t="str">
        <f t="shared" si="4"/>
        <v/>
      </c>
    </row>
    <row r="46" spans="4:37" ht="18.75" customHeight="1" thickBot="1" x14ac:dyDescent="0.3">
      <c r="D46" s="21" t="s">
        <v>126</v>
      </c>
      <c r="E46" s="29" t="s">
        <v>113</v>
      </c>
      <c r="AI46" s="7">
        <f t="shared" si="2"/>
        <v>0</v>
      </c>
      <c r="AJ46" s="7" t="str">
        <f t="shared" si="3"/>
        <v/>
      </c>
      <c r="AK46" s="14" t="str">
        <f t="shared" si="4"/>
        <v/>
      </c>
    </row>
    <row r="47" spans="4:37" ht="18.75" customHeight="1" x14ac:dyDescent="0.25">
      <c r="D47" s="27" t="s">
        <v>164</v>
      </c>
      <c r="E47" s="28" t="s">
        <v>1</v>
      </c>
      <c r="AI47" s="7">
        <f t="shared" si="2"/>
        <v>0</v>
      </c>
      <c r="AJ47" s="7" t="str">
        <f t="shared" si="3"/>
        <v/>
      </c>
      <c r="AK47" s="14" t="str">
        <f t="shared" si="4"/>
        <v/>
      </c>
    </row>
    <row r="48" spans="4:37" ht="18.75" customHeight="1" x14ac:dyDescent="0.25">
      <c r="D48" s="25" t="s">
        <v>151</v>
      </c>
      <c r="E48" s="24" t="s">
        <v>1</v>
      </c>
      <c r="AI48" s="7">
        <f t="shared" si="2"/>
        <v>0</v>
      </c>
      <c r="AJ48" s="7" t="str">
        <f t="shared" si="3"/>
        <v/>
      </c>
      <c r="AK48" s="14" t="str">
        <f t="shared" si="4"/>
        <v/>
      </c>
    </row>
    <row r="49" spans="2:37" ht="18.75" customHeight="1" x14ac:dyDescent="0.25">
      <c r="D49" s="25" t="s">
        <v>101</v>
      </c>
      <c r="E49" s="24" t="s">
        <v>1</v>
      </c>
      <c r="AI49" s="7">
        <f t="shared" si="2"/>
        <v>0</v>
      </c>
      <c r="AJ49" s="7" t="str">
        <f t="shared" si="3"/>
        <v/>
      </c>
      <c r="AK49" s="14" t="str">
        <f t="shared" si="4"/>
        <v/>
      </c>
    </row>
    <row r="50" spans="2:37" ht="18.75" customHeight="1" thickBot="1" x14ac:dyDescent="0.3">
      <c r="D50" s="30" t="s">
        <v>152</v>
      </c>
      <c r="E50" s="31" t="s">
        <v>1</v>
      </c>
      <c r="AI50" s="7">
        <f t="shared" si="2"/>
        <v>0</v>
      </c>
      <c r="AJ50" s="7" t="str">
        <f t="shared" si="3"/>
        <v/>
      </c>
      <c r="AK50" s="14" t="str">
        <f t="shared" si="4"/>
        <v/>
      </c>
    </row>
    <row r="51" spans="2:37" ht="18.75" customHeight="1" thickBot="1" x14ac:dyDescent="0.3">
      <c r="D51" s="21" t="s">
        <v>127</v>
      </c>
      <c r="E51" s="29" t="s">
        <v>113</v>
      </c>
      <c r="AI51" s="7">
        <f t="shared" si="2"/>
        <v>0</v>
      </c>
      <c r="AJ51" s="7" t="str">
        <f t="shared" si="3"/>
        <v/>
      </c>
      <c r="AK51" s="14" t="str">
        <f t="shared" si="4"/>
        <v/>
      </c>
    </row>
    <row r="52" spans="2:37" ht="18.75" customHeight="1" x14ac:dyDescent="0.25">
      <c r="D52" s="27" t="s">
        <v>128</v>
      </c>
      <c r="E52" s="28" t="s">
        <v>1</v>
      </c>
      <c r="AI52" s="7">
        <f t="shared" si="2"/>
        <v>0</v>
      </c>
      <c r="AJ52" s="7" t="str">
        <f t="shared" si="3"/>
        <v/>
      </c>
      <c r="AK52" s="14" t="str">
        <f t="shared" si="4"/>
        <v/>
      </c>
    </row>
    <row r="53" spans="2:37" ht="18.75" customHeight="1" x14ac:dyDescent="0.25">
      <c r="D53" s="25" t="s">
        <v>129</v>
      </c>
      <c r="E53" s="24" t="s">
        <v>1</v>
      </c>
      <c r="AI53" s="7">
        <f t="shared" si="2"/>
        <v>0</v>
      </c>
      <c r="AJ53" s="7" t="str">
        <f t="shared" si="3"/>
        <v/>
      </c>
      <c r="AK53" s="14" t="str">
        <f t="shared" si="4"/>
        <v/>
      </c>
    </row>
    <row r="54" spans="2:37" ht="18.75" customHeight="1" thickBot="1" x14ac:dyDescent="0.3">
      <c r="D54" s="25" t="s">
        <v>138</v>
      </c>
      <c r="E54" s="24" t="s">
        <v>1</v>
      </c>
      <c r="AI54" s="7">
        <f t="shared" si="2"/>
        <v>0</v>
      </c>
      <c r="AJ54" s="7" t="str">
        <f t="shared" si="3"/>
        <v/>
      </c>
      <c r="AK54" s="14" t="str">
        <f t="shared" si="4"/>
        <v/>
      </c>
    </row>
    <row r="55" spans="2:37" ht="18.75" customHeight="1" thickBot="1" x14ac:dyDescent="0.3">
      <c r="D55" s="21" t="s">
        <v>140</v>
      </c>
      <c r="E55" s="29" t="s">
        <v>113</v>
      </c>
      <c r="AI55" s="7">
        <f t="shared" si="2"/>
        <v>0</v>
      </c>
      <c r="AJ55" s="7" t="str">
        <f t="shared" si="3"/>
        <v/>
      </c>
      <c r="AK55" s="14" t="str">
        <f t="shared" si="4"/>
        <v/>
      </c>
    </row>
    <row r="56" spans="2:37" ht="18.75" customHeight="1" x14ac:dyDescent="0.25">
      <c r="D56" s="27" t="s">
        <v>177</v>
      </c>
      <c r="E56" s="28" t="s">
        <v>1</v>
      </c>
      <c r="AI56" s="7">
        <f t="shared" si="2"/>
        <v>0</v>
      </c>
      <c r="AJ56" s="7" t="str">
        <f t="shared" si="3"/>
        <v/>
      </c>
      <c r="AK56" s="14" t="str">
        <f t="shared" si="4"/>
        <v/>
      </c>
    </row>
    <row r="57" spans="2:37" ht="18.75" customHeight="1" thickBot="1" x14ac:dyDescent="0.3">
      <c r="D57" s="25" t="s">
        <v>178</v>
      </c>
      <c r="E57" s="24" t="s">
        <v>1</v>
      </c>
      <c r="AI57" s="7">
        <f t="shared" si="2"/>
        <v>0</v>
      </c>
      <c r="AJ57" s="7" t="str">
        <f t="shared" si="3"/>
        <v/>
      </c>
      <c r="AK57" s="14" t="str">
        <f t="shared" si="4"/>
        <v/>
      </c>
    </row>
    <row r="58" spans="2:37" ht="18.75" customHeight="1" thickBot="1" x14ac:dyDescent="0.3">
      <c r="D58" s="21" t="s">
        <v>166</v>
      </c>
      <c r="E58" s="29" t="s">
        <v>113</v>
      </c>
      <c r="AI58" s="7">
        <f t="shared" si="2"/>
        <v>0</v>
      </c>
      <c r="AJ58" s="7" t="str">
        <f t="shared" si="3"/>
        <v/>
      </c>
      <c r="AK58" s="14" t="str">
        <f t="shared" si="4"/>
        <v/>
      </c>
    </row>
    <row r="59" spans="2:37" ht="18.75" customHeight="1" x14ac:dyDescent="0.25">
      <c r="D59" s="27" t="s">
        <v>167</v>
      </c>
      <c r="E59" s="28" t="s">
        <v>1</v>
      </c>
      <c r="AI59" s="7">
        <f t="shared" si="2"/>
        <v>0</v>
      </c>
      <c r="AJ59" s="7" t="str">
        <f t="shared" si="3"/>
        <v/>
      </c>
      <c r="AK59" s="14" t="str">
        <f t="shared" si="4"/>
        <v/>
      </c>
    </row>
    <row r="60" spans="2:37" ht="18.75" customHeight="1" x14ac:dyDescent="0.25">
      <c r="D60" s="25" t="s">
        <v>168</v>
      </c>
      <c r="E60" s="24" t="s">
        <v>1</v>
      </c>
      <c r="AI60" s="7">
        <f t="shared" si="2"/>
        <v>0</v>
      </c>
      <c r="AJ60" s="7" t="str">
        <f t="shared" si="3"/>
        <v/>
      </c>
      <c r="AK60" s="14" t="str">
        <f t="shared" si="4"/>
        <v/>
      </c>
    </row>
    <row r="61" spans="2:37" ht="18.75" customHeight="1" x14ac:dyDescent="0.25">
      <c r="D61" s="25" t="s">
        <v>145</v>
      </c>
      <c r="E61" s="24" t="s">
        <v>1</v>
      </c>
      <c r="AI61" s="7">
        <f t="shared" si="2"/>
        <v>0</v>
      </c>
      <c r="AJ61" s="7" t="str">
        <f t="shared" si="3"/>
        <v/>
      </c>
      <c r="AK61" s="14" t="str">
        <f t="shared" si="4"/>
        <v/>
      </c>
    </row>
    <row r="62" spans="2:37" ht="18.75" customHeight="1" thickBot="1" x14ac:dyDescent="0.3">
      <c r="D62" s="30" t="s">
        <v>154</v>
      </c>
      <c r="E62" s="31" t="s">
        <v>1</v>
      </c>
      <c r="AI62" s="7">
        <f t="shared" si="2"/>
        <v>0</v>
      </c>
      <c r="AJ62" s="7" t="str">
        <f t="shared" si="3"/>
        <v/>
      </c>
      <c r="AK62" s="14" t="str">
        <f t="shared" si="4"/>
        <v/>
      </c>
    </row>
    <row r="63" spans="2:37" ht="18.75" customHeight="1" thickBot="1" x14ac:dyDescent="0.3">
      <c r="B63" s="142" t="s">
        <v>293</v>
      </c>
      <c r="C63" s="143"/>
      <c r="D63" s="65" t="s">
        <v>292</v>
      </c>
      <c r="E63" s="29" t="s">
        <v>113</v>
      </c>
      <c r="AI63" s="7">
        <f t="shared" si="2"/>
        <v>0</v>
      </c>
      <c r="AJ63" s="7" t="str">
        <f t="shared" si="3"/>
        <v/>
      </c>
      <c r="AK63" s="14" t="str">
        <f t="shared" si="4"/>
        <v/>
      </c>
    </row>
    <row r="64" spans="2:37" ht="18.75" customHeight="1" x14ac:dyDescent="0.25">
      <c r="B64" s="144" t="s">
        <v>294</v>
      </c>
      <c r="C64" s="145"/>
      <c r="D64" s="85"/>
      <c r="E64" s="42" t="s">
        <v>1</v>
      </c>
      <c r="AI64" s="7">
        <f t="shared" si="2"/>
        <v>0</v>
      </c>
      <c r="AJ64" s="7" t="str">
        <f t="shared" si="3"/>
        <v/>
      </c>
      <c r="AK64" s="14" t="str">
        <f t="shared" si="4"/>
        <v/>
      </c>
    </row>
    <row r="65" spans="2:37" ht="18.75" customHeight="1" x14ac:dyDescent="0.25">
      <c r="B65" s="144" t="s">
        <v>295</v>
      </c>
      <c r="C65" s="145"/>
      <c r="D65" s="86"/>
      <c r="E65" s="35" t="s">
        <v>1</v>
      </c>
      <c r="AI65" s="7">
        <f t="shared" si="2"/>
        <v>0</v>
      </c>
      <c r="AJ65" s="7" t="str">
        <f t="shared" si="3"/>
        <v/>
      </c>
      <c r="AK65" s="14" t="str">
        <f t="shared" si="4"/>
        <v/>
      </c>
    </row>
    <row r="66" spans="2:37" ht="18.75" customHeight="1" thickBot="1" x14ac:dyDescent="0.3">
      <c r="B66" s="146" t="s">
        <v>296</v>
      </c>
      <c r="C66" s="147"/>
      <c r="D66" s="86"/>
      <c r="E66" s="35" t="s">
        <v>1</v>
      </c>
      <c r="AI66" s="7">
        <f t="shared" si="2"/>
        <v>0</v>
      </c>
      <c r="AJ66" s="7" t="str">
        <f t="shared" si="3"/>
        <v/>
      </c>
      <c r="AK66" s="14" t="str">
        <f t="shared" si="4"/>
        <v/>
      </c>
    </row>
    <row r="67" spans="2:37" x14ac:dyDescent="0.25">
      <c r="D67" s="86"/>
      <c r="E67" s="35" t="s">
        <v>1</v>
      </c>
      <c r="AI67" s="7">
        <f t="shared" ref="AI67:AI113" si="5">IF(E67="Yes",AI66+1,AI66)</f>
        <v>0</v>
      </c>
      <c r="AJ67" s="7" t="str">
        <f t="shared" ref="AJ67:AJ113" si="6">IF(AI67=AI66,"",AI67)</f>
        <v/>
      </c>
      <c r="AK67" s="14" t="str">
        <f t="shared" ref="AK67:AK113" si="7">IF(E67="Yes",D67,"")</f>
        <v/>
      </c>
    </row>
    <row r="68" spans="2:37" x14ac:dyDescent="0.25">
      <c r="D68" s="86"/>
      <c r="E68" s="35" t="s">
        <v>1</v>
      </c>
      <c r="AI68" s="7">
        <f t="shared" si="5"/>
        <v>0</v>
      </c>
      <c r="AJ68" s="7" t="str">
        <f t="shared" si="6"/>
        <v/>
      </c>
      <c r="AK68" s="14" t="str">
        <f t="shared" si="7"/>
        <v/>
      </c>
    </row>
    <row r="69" spans="2:37" x14ac:dyDescent="0.25">
      <c r="D69" s="86"/>
      <c r="E69" s="35" t="s">
        <v>1</v>
      </c>
      <c r="AI69" s="7">
        <f t="shared" si="5"/>
        <v>0</v>
      </c>
      <c r="AJ69" s="7" t="str">
        <f t="shared" si="6"/>
        <v/>
      </c>
      <c r="AK69" s="14" t="str">
        <f t="shared" si="7"/>
        <v/>
      </c>
    </row>
    <row r="70" spans="2:37" x14ac:dyDescent="0.25">
      <c r="D70" s="86"/>
      <c r="E70" s="35" t="s">
        <v>1</v>
      </c>
      <c r="AI70" s="7">
        <f t="shared" si="5"/>
        <v>0</v>
      </c>
      <c r="AJ70" s="7" t="str">
        <f t="shared" si="6"/>
        <v/>
      </c>
      <c r="AK70" s="14" t="str">
        <f t="shared" si="7"/>
        <v/>
      </c>
    </row>
    <row r="71" spans="2:37" x14ac:dyDescent="0.25">
      <c r="D71" s="86"/>
      <c r="E71" s="35" t="s">
        <v>1</v>
      </c>
      <c r="AI71" s="7">
        <f t="shared" si="5"/>
        <v>0</v>
      </c>
      <c r="AJ71" s="7" t="str">
        <f t="shared" si="6"/>
        <v/>
      </c>
      <c r="AK71" s="14" t="str">
        <f t="shared" si="7"/>
        <v/>
      </c>
    </row>
    <row r="72" spans="2:37" x14ac:dyDescent="0.25">
      <c r="D72" s="86"/>
      <c r="E72" s="35" t="s">
        <v>1</v>
      </c>
      <c r="AI72" s="7">
        <f t="shared" si="5"/>
        <v>0</v>
      </c>
      <c r="AJ72" s="7" t="str">
        <f t="shared" si="6"/>
        <v/>
      </c>
      <c r="AK72" s="14" t="str">
        <f t="shared" si="7"/>
        <v/>
      </c>
    </row>
    <row r="73" spans="2:37" x14ac:dyDescent="0.25">
      <c r="D73" s="86"/>
      <c r="E73" s="35" t="s">
        <v>1</v>
      </c>
      <c r="AI73" s="7">
        <f t="shared" si="5"/>
        <v>0</v>
      </c>
      <c r="AJ73" s="7" t="str">
        <f t="shared" si="6"/>
        <v/>
      </c>
      <c r="AK73" s="14" t="str">
        <f t="shared" si="7"/>
        <v/>
      </c>
    </row>
    <row r="74" spans="2:37" x14ac:dyDescent="0.25">
      <c r="D74" s="86"/>
      <c r="E74" s="35" t="s">
        <v>1</v>
      </c>
      <c r="AI74" s="7">
        <f t="shared" si="5"/>
        <v>0</v>
      </c>
      <c r="AJ74" s="7" t="str">
        <f t="shared" si="6"/>
        <v/>
      </c>
      <c r="AK74" s="14" t="str">
        <f t="shared" si="7"/>
        <v/>
      </c>
    </row>
    <row r="75" spans="2:37" x14ac:dyDescent="0.25">
      <c r="D75" s="86"/>
      <c r="E75" s="35" t="s">
        <v>1</v>
      </c>
      <c r="AI75" s="7">
        <f t="shared" si="5"/>
        <v>0</v>
      </c>
      <c r="AJ75" s="7" t="str">
        <f t="shared" si="6"/>
        <v/>
      </c>
      <c r="AK75" s="14" t="str">
        <f t="shared" si="7"/>
        <v/>
      </c>
    </row>
    <row r="76" spans="2:37" x14ac:dyDescent="0.25">
      <c r="D76" s="86"/>
      <c r="E76" s="35" t="s">
        <v>1</v>
      </c>
      <c r="AI76" s="7">
        <f t="shared" si="5"/>
        <v>0</v>
      </c>
      <c r="AJ76" s="7" t="str">
        <f t="shared" si="6"/>
        <v/>
      </c>
      <c r="AK76" s="14" t="str">
        <f t="shared" si="7"/>
        <v/>
      </c>
    </row>
    <row r="77" spans="2:37" x14ac:dyDescent="0.25">
      <c r="D77" s="86"/>
      <c r="E77" s="35" t="s">
        <v>1</v>
      </c>
      <c r="AI77" s="7">
        <f t="shared" si="5"/>
        <v>0</v>
      </c>
      <c r="AJ77" s="7" t="str">
        <f t="shared" si="6"/>
        <v/>
      </c>
      <c r="AK77" s="14" t="str">
        <f t="shared" si="7"/>
        <v/>
      </c>
    </row>
    <row r="78" spans="2:37" x14ac:dyDescent="0.25">
      <c r="D78" s="86"/>
      <c r="E78" s="35" t="s">
        <v>1</v>
      </c>
      <c r="AI78" s="7">
        <f t="shared" si="5"/>
        <v>0</v>
      </c>
      <c r="AJ78" s="7" t="str">
        <f t="shared" si="6"/>
        <v/>
      </c>
      <c r="AK78" s="14" t="str">
        <f t="shared" si="7"/>
        <v/>
      </c>
    </row>
    <row r="79" spans="2:37" x14ac:dyDescent="0.25">
      <c r="D79" s="86"/>
      <c r="E79" s="35" t="s">
        <v>1</v>
      </c>
      <c r="AI79" s="7">
        <f t="shared" si="5"/>
        <v>0</v>
      </c>
      <c r="AJ79" s="7" t="str">
        <f t="shared" si="6"/>
        <v/>
      </c>
      <c r="AK79" s="14" t="str">
        <f t="shared" si="7"/>
        <v/>
      </c>
    </row>
    <row r="80" spans="2:37" x14ac:dyDescent="0.25">
      <c r="D80" s="86"/>
      <c r="E80" s="35" t="s">
        <v>1</v>
      </c>
      <c r="AI80" s="7">
        <f t="shared" si="5"/>
        <v>0</v>
      </c>
      <c r="AJ80" s="7" t="str">
        <f t="shared" si="6"/>
        <v/>
      </c>
      <c r="AK80" s="14" t="str">
        <f t="shared" si="7"/>
        <v/>
      </c>
    </row>
    <row r="81" spans="4:37" x14ac:dyDescent="0.25">
      <c r="D81" s="86"/>
      <c r="E81" s="35" t="s">
        <v>1</v>
      </c>
      <c r="AI81" s="7">
        <f t="shared" si="5"/>
        <v>0</v>
      </c>
      <c r="AJ81" s="7" t="str">
        <f t="shared" si="6"/>
        <v/>
      </c>
      <c r="AK81" s="14" t="str">
        <f t="shared" si="7"/>
        <v/>
      </c>
    </row>
    <row r="82" spans="4:37" x14ac:dyDescent="0.25">
      <c r="D82" s="86"/>
      <c r="E82" s="35" t="s">
        <v>1</v>
      </c>
      <c r="AI82" s="7">
        <f t="shared" si="5"/>
        <v>0</v>
      </c>
      <c r="AJ82" s="7" t="str">
        <f t="shared" si="6"/>
        <v/>
      </c>
      <c r="AK82" s="14" t="str">
        <f t="shared" si="7"/>
        <v/>
      </c>
    </row>
    <row r="83" spans="4:37" x14ac:dyDescent="0.25">
      <c r="D83" s="86"/>
      <c r="E83" s="35" t="s">
        <v>1</v>
      </c>
      <c r="AI83" s="7">
        <f t="shared" si="5"/>
        <v>0</v>
      </c>
      <c r="AJ83" s="7" t="str">
        <f t="shared" si="6"/>
        <v/>
      </c>
      <c r="AK83" s="14" t="str">
        <f t="shared" si="7"/>
        <v/>
      </c>
    </row>
    <row r="84" spans="4:37" x14ac:dyDescent="0.25">
      <c r="D84" s="86"/>
      <c r="E84" s="35" t="s">
        <v>1</v>
      </c>
      <c r="AI84" s="7">
        <f t="shared" si="5"/>
        <v>0</v>
      </c>
      <c r="AJ84" s="7" t="str">
        <f t="shared" si="6"/>
        <v/>
      </c>
      <c r="AK84" s="14" t="str">
        <f t="shared" si="7"/>
        <v/>
      </c>
    </row>
    <row r="85" spans="4:37" x14ac:dyDescent="0.25">
      <c r="D85" s="86"/>
      <c r="E85" s="35" t="s">
        <v>1</v>
      </c>
      <c r="AI85" s="7">
        <f t="shared" si="5"/>
        <v>0</v>
      </c>
      <c r="AJ85" s="7" t="str">
        <f t="shared" si="6"/>
        <v/>
      </c>
      <c r="AK85" s="14" t="str">
        <f t="shared" si="7"/>
        <v/>
      </c>
    </row>
    <row r="86" spans="4:37" x14ac:dyDescent="0.25">
      <c r="D86" s="86"/>
      <c r="E86" s="35" t="s">
        <v>1</v>
      </c>
      <c r="AI86" s="7">
        <f t="shared" si="5"/>
        <v>0</v>
      </c>
      <c r="AJ86" s="7" t="str">
        <f t="shared" si="6"/>
        <v/>
      </c>
      <c r="AK86" s="14" t="str">
        <f t="shared" si="7"/>
        <v/>
      </c>
    </row>
    <row r="87" spans="4:37" x14ac:dyDescent="0.25">
      <c r="D87" s="86"/>
      <c r="E87" s="35" t="s">
        <v>1</v>
      </c>
      <c r="AI87" s="7">
        <f t="shared" si="5"/>
        <v>0</v>
      </c>
      <c r="AJ87" s="7" t="str">
        <f t="shared" si="6"/>
        <v/>
      </c>
      <c r="AK87" s="14" t="str">
        <f t="shared" si="7"/>
        <v/>
      </c>
    </row>
    <row r="88" spans="4:37" x14ac:dyDescent="0.25">
      <c r="D88" s="86"/>
      <c r="E88" s="35" t="s">
        <v>1</v>
      </c>
      <c r="AI88" s="7">
        <f t="shared" si="5"/>
        <v>0</v>
      </c>
      <c r="AJ88" s="7" t="str">
        <f t="shared" si="6"/>
        <v/>
      </c>
      <c r="AK88" s="14" t="str">
        <f t="shared" si="7"/>
        <v/>
      </c>
    </row>
    <row r="89" spans="4:37" x14ac:dyDescent="0.25">
      <c r="D89" s="86"/>
      <c r="E89" s="35" t="s">
        <v>1</v>
      </c>
      <c r="AI89" s="7">
        <f t="shared" si="5"/>
        <v>0</v>
      </c>
      <c r="AJ89" s="7" t="str">
        <f t="shared" si="6"/>
        <v/>
      </c>
      <c r="AK89" s="14" t="str">
        <f t="shared" si="7"/>
        <v/>
      </c>
    </row>
    <row r="90" spans="4:37" x14ac:dyDescent="0.25">
      <c r="D90" s="86"/>
      <c r="E90" s="35" t="s">
        <v>1</v>
      </c>
      <c r="AI90" s="7">
        <f t="shared" si="5"/>
        <v>0</v>
      </c>
      <c r="AJ90" s="7" t="str">
        <f t="shared" si="6"/>
        <v/>
      </c>
      <c r="AK90" s="14" t="str">
        <f t="shared" si="7"/>
        <v/>
      </c>
    </row>
    <row r="91" spans="4:37" x14ac:dyDescent="0.25">
      <c r="D91" s="86"/>
      <c r="E91" s="35" t="s">
        <v>1</v>
      </c>
      <c r="AI91" s="7">
        <f t="shared" si="5"/>
        <v>0</v>
      </c>
      <c r="AJ91" s="7" t="str">
        <f t="shared" si="6"/>
        <v/>
      </c>
      <c r="AK91" s="14" t="str">
        <f t="shared" si="7"/>
        <v/>
      </c>
    </row>
    <row r="92" spans="4:37" x14ac:dyDescent="0.25">
      <c r="D92" s="86"/>
      <c r="E92" s="35" t="s">
        <v>1</v>
      </c>
      <c r="AI92" s="7">
        <f t="shared" si="5"/>
        <v>0</v>
      </c>
      <c r="AJ92" s="7" t="str">
        <f t="shared" si="6"/>
        <v/>
      </c>
      <c r="AK92" s="14" t="str">
        <f t="shared" si="7"/>
        <v/>
      </c>
    </row>
    <row r="93" spans="4:37" x14ac:dyDescent="0.25">
      <c r="D93" s="86"/>
      <c r="E93" s="35" t="s">
        <v>1</v>
      </c>
      <c r="AI93" s="7">
        <f t="shared" si="5"/>
        <v>0</v>
      </c>
      <c r="AJ93" s="7" t="str">
        <f t="shared" si="6"/>
        <v/>
      </c>
      <c r="AK93" s="14" t="str">
        <f t="shared" si="7"/>
        <v/>
      </c>
    </row>
    <row r="94" spans="4:37" x14ac:dyDescent="0.25">
      <c r="D94" s="86"/>
      <c r="E94" s="35" t="s">
        <v>1</v>
      </c>
      <c r="AI94" s="7">
        <f t="shared" si="5"/>
        <v>0</v>
      </c>
      <c r="AJ94" s="7" t="str">
        <f t="shared" si="6"/>
        <v/>
      </c>
      <c r="AK94" s="14" t="str">
        <f t="shared" si="7"/>
        <v/>
      </c>
    </row>
    <row r="95" spans="4:37" x14ac:dyDescent="0.25">
      <c r="D95" s="86"/>
      <c r="E95" s="35" t="s">
        <v>1</v>
      </c>
      <c r="AI95" s="7">
        <f t="shared" si="5"/>
        <v>0</v>
      </c>
      <c r="AJ95" s="7" t="str">
        <f t="shared" si="6"/>
        <v/>
      </c>
      <c r="AK95" s="14" t="str">
        <f t="shared" si="7"/>
        <v/>
      </c>
    </row>
    <row r="96" spans="4:37" x14ac:dyDescent="0.25">
      <c r="D96" s="86"/>
      <c r="E96" s="35" t="s">
        <v>1</v>
      </c>
      <c r="AI96" s="7">
        <f t="shared" si="5"/>
        <v>0</v>
      </c>
      <c r="AJ96" s="7" t="str">
        <f t="shared" si="6"/>
        <v/>
      </c>
      <c r="AK96" s="14" t="str">
        <f t="shared" si="7"/>
        <v/>
      </c>
    </row>
    <row r="97" spans="4:37" x14ac:dyDescent="0.25">
      <c r="D97" s="86"/>
      <c r="E97" s="35" t="s">
        <v>1</v>
      </c>
      <c r="AI97" s="7">
        <f t="shared" si="5"/>
        <v>0</v>
      </c>
      <c r="AJ97" s="7" t="str">
        <f t="shared" si="6"/>
        <v/>
      </c>
      <c r="AK97" s="14" t="str">
        <f t="shared" si="7"/>
        <v/>
      </c>
    </row>
    <row r="98" spans="4:37" x14ac:dyDescent="0.25">
      <c r="D98" s="86"/>
      <c r="E98" s="35" t="s">
        <v>1</v>
      </c>
      <c r="AI98" s="7">
        <f t="shared" si="5"/>
        <v>0</v>
      </c>
      <c r="AJ98" s="7" t="str">
        <f t="shared" si="6"/>
        <v/>
      </c>
      <c r="AK98" s="14" t="str">
        <f t="shared" si="7"/>
        <v/>
      </c>
    </row>
    <row r="99" spans="4:37" x14ac:dyDescent="0.25">
      <c r="D99" s="86"/>
      <c r="E99" s="35" t="s">
        <v>1</v>
      </c>
      <c r="AI99" s="7">
        <f t="shared" si="5"/>
        <v>0</v>
      </c>
      <c r="AJ99" s="7" t="str">
        <f t="shared" si="6"/>
        <v/>
      </c>
      <c r="AK99" s="14" t="str">
        <f t="shared" si="7"/>
        <v/>
      </c>
    </row>
    <row r="100" spans="4:37" x14ac:dyDescent="0.25">
      <c r="D100" s="86"/>
      <c r="E100" s="35" t="s">
        <v>1</v>
      </c>
      <c r="AI100" s="7">
        <f t="shared" si="5"/>
        <v>0</v>
      </c>
      <c r="AJ100" s="7" t="str">
        <f t="shared" si="6"/>
        <v/>
      </c>
      <c r="AK100" s="14" t="str">
        <f t="shared" si="7"/>
        <v/>
      </c>
    </row>
    <row r="101" spans="4:37" x14ac:dyDescent="0.25">
      <c r="D101" s="86"/>
      <c r="E101" s="35" t="s">
        <v>1</v>
      </c>
      <c r="AI101" s="7">
        <f t="shared" si="5"/>
        <v>0</v>
      </c>
      <c r="AJ101" s="7" t="str">
        <f t="shared" si="6"/>
        <v/>
      </c>
      <c r="AK101" s="14" t="str">
        <f t="shared" si="7"/>
        <v/>
      </c>
    </row>
    <row r="102" spans="4:37" x14ac:dyDescent="0.25">
      <c r="D102" s="86"/>
      <c r="E102" s="35" t="s">
        <v>1</v>
      </c>
      <c r="AI102" s="7">
        <f t="shared" si="5"/>
        <v>0</v>
      </c>
      <c r="AJ102" s="7" t="str">
        <f t="shared" si="6"/>
        <v/>
      </c>
      <c r="AK102" s="14" t="str">
        <f t="shared" si="7"/>
        <v/>
      </c>
    </row>
    <row r="103" spans="4:37" x14ac:dyDescent="0.25">
      <c r="D103" s="86"/>
      <c r="E103" s="35" t="s">
        <v>1</v>
      </c>
      <c r="AI103" s="7">
        <f t="shared" si="5"/>
        <v>0</v>
      </c>
      <c r="AJ103" s="7" t="str">
        <f t="shared" si="6"/>
        <v/>
      </c>
      <c r="AK103" s="14" t="str">
        <f t="shared" si="7"/>
        <v/>
      </c>
    </row>
    <row r="104" spans="4:37" x14ac:dyDescent="0.25">
      <c r="D104" s="86"/>
      <c r="E104" s="35" t="s">
        <v>1</v>
      </c>
      <c r="AI104" s="7">
        <f t="shared" si="5"/>
        <v>0</v>
      </c>
      <c r="AJ104" s="7" t="str">
        <f t="shared" si="6"/>
        <v/>
      </c>
      <c r="AK104" s="14" t="str">
        <f t="shared" si="7"/>
        <v/>
      </c>
    </row>
    <row r="105" spans="4:37" x14ac:dyDescent="0.25">
      <c r="D105" s="86"/>
      <c r="E105" s="35" t="s">
        <v>1</v>
      </c>
      <c r="AI105" s="7">
        <f t="shared" si="5"/>
        <v>0</v>
      </c>
      <c r="AJ105" s="7" t="str">
        <f t="shared" si="6"/>
        <v/>
      </c>
      <c r="AK105" s="14" t="str">
        <f t="shared" si="7"/>
        <v/>
      </c>
    </row>
    <row r="106" spans="4:37" x14ac:dyDescent="0.25">
      <c r="D106" s="86"/>
      <c r="E106" s="35" t="s">
        <v>1</v>
      </c>
      <c r="AI106" s="7">
        <f t="shared" si="5"/>
        <v>0</v>
      </c>
      <c r="AJ106" s="7" t="str">
        <f t="shared" si="6"/>
        <v/>
      </c>
      <c r="AK106" s="14" t="str">
        <f t="shared" si="7"/>
        <v/>
      </c>
    </row>
    <row r="107" spans="4:37" x14ac:dyDescent="0.25">
      <c r="D107" s="86"/>
      <c r="E107" s="35" t="s">
        <v>1</v>
      </c>
      <c r="AI107" s="7">
        <f t="shared" si="5"/>
        <v>0</v>
      </c>
      <c r="AJ107" s="7" t="str">
        <f t="shared" si="6"/>
        <v/>
      </c>
      <c r="AK107" s="14" t="str">
        <f t="shared" si="7"/>
        <v/>
      </c>
    </row>
    <row r="108" spans="4:37" x14ac:dyDescent="0.25">
      <c r="D108" s="86"/>
      <c r="E108" s="35" t="s">
        <v>1</v>
      </c>
      <c r="AI108" s="7">
        <f t="shared" si="5"/>
        <v>0</v>
      </c>
      <c r="AJ108" s="7" t="str">
        <f t="shared" si="6"/>
        <v/>
      </c>
      <c r="AK108" s="14" t="str">
        <f t="shared" si="7"/>
        <v/>
      </c>
    </row>
    <row r="109" spans="4:37" x14ac:dyDescent="0.25">
      <c r="D109" s="86"/>
      <c r="E109" s="35" t="s">
        <v>1</v>
      </c>
      <c r="AI109" s="7">
        <f t="shared" si="5"/>
        <v>0</v>
      </c>
      <c r="AJ109" s="7" t="str">
        <f t="shared" si="6"/>
        <v/>
      </c>
      <c r="AK109" s="14" t="str">
        <f t="shared" si="7"/>
        <v/>
      </c>
    </row>
    <row r="110" spans="4:37" x14ac:dyDescent="0.25">
      <c r="D110" s="86"/>
      <c r="E110" s="35" t="s">
        <v>1</v>
      </c>
      <c r="AI110" s="7">
        <f t="shared" si="5"/>
        <v>0</v>
      </c>
      <c r="AJ110" s="7" t="str">
        <f t="shared" si="6"/>
        <v/>
      </c>
      <c r="AK110" s="14" t="str">
        <f t="shared" si="7"/>
        <v/>
      </c>
    </row>
    <row r="111" spans="4:37" x14ac:dyDescent="0.25">
      <c r="D111" s="86"/>
      <c r="E111" s="35" t="s">
        <v>1</v>
      </c>
      <c r="AI111" s="7">
        <f t="shared" si="5"/>
        <v>0</v>
      </c>
      <c r="AJ111" s="7" t="str">
        <f t="shared" si="6"/>
        <v/>
      </c>
      <c r="AK111" s="14" t="str">
        <f t="shared" si="7"/>
        <v/>
      </c>
    </row>
    <row r="112" spans="4:37" x14ac:dyDescent="0.25">
      <c r="D112" s="86"/>
      <c r="E112" s="35" t="s">
        <v>1</v>
      </c>
      <c r="AI112" s="7">
        <f t="shared" si="5"/>
        <v>0</v>
      </c>
      <c r="AJ112" s="7" t="str">
        <f t="shared" si="6"/>
        <v/>
      </c>
      <c r="AK112" s="14" t="str">
        <f t="shared" si="7"/>
        <v/>
      </c>
    </row>
    <row r="113" spans="4:37" ht="16.5" thickBot="1" x14ac:dyDescent="0.3">
      <c r="D113" s="87"/>
      <c r="E113" s="36" t="s">
        <v>1</v>
      </c>
      <c r="AI113" s="7">
        <f t="shared" si="5"/>
        <v>0</v>
      </c>
      <c r="AJ113" s="7" t="str">
        <f t="shared" si="6"/>
        <v/>
      </c>
      <c r="AK113" s="14" t="str">
        <f t="shared" si="7"/>
        <v/>
      </c>
    </row>
    <row r="114" spans="4:37" x14ac:dyDescent="0.25">
      <c r="D114" s="16"/>
      <c r="E114" s="16"/>
      <c r="AK114" s="14"/>
    </row>
    <row r="115" spans="4:37" x14ac:dyDescent="0.25">
      <c r="D115" s="16"/>
      <c r="E115" s="16"/>
      <c r="AK115" s="14"/>
    </row>
    <row r="116" spans="4:37" x14ac:dyDescent="0.25">
      <c r="D116" s="16"/>
      <c r="E116" s="16"/>
      <c r="AK116" s="14"/>
    </row>
    <row r="117" spans="4:37" x14ac:dyDescent="0.25">
      <c r="D117" s="16"/>
      <c r="E117" s="16"/>
      <c r="AK117" s="14"/>
    </row>
    <row r="118" spans="4:37" x14ac:dyDescent="0.25">
      <c r="D118" s="16"/>
      <c r="E118" s="16"/>
      <c r="AK118" s="14"/>
    </row>
    <row r="119" spans="4:37" x14ac:dyDescent="0.25">
      <c r="D119" s="16"/>
      <c r="E119" s="16"/>
      <c r="AK119" s="14"/>
    </row>
    <row r="120" spans="4:37" x14ac:dyDescent="0.25">
      <c r="D120" s="16"/>
      <c r="E120" s="16"/>
      <c r="AK120" s="14"/>
    </row>
    <row r="121" spans="4:37" x14ac:dyDescent="0.25">
      <c r="D121" s="16"/>
      <c r="E121" s="16"/>
      <c r="AK121" s="14"/>
    </row>
    <row r="122" spans="4:37" x14ac:dyDescent="0.25">
      <c r="D122" s="16"/>
      <c r="E122" s="16"/>
      <c r="AK122" s="14"/>
    </row>
    <row r="123" spans="4:37" x14ac:dyDescent="0.25">
      <c r="D123" s="16"/>
      <c r="E123" s="16"/>
      <c r="AK123" s="14"/>
    </row>
    <row r="124" spans="4:37" x14ac:dyDescent="0.25">
      <c r="D124" s="16"/>
      <c r="E124" s="16"/>
      <c r="AK124" s="14"/>
    </row>
    <row r="125" spans="4:37" x14ac:dyDescent="0.25">
      <c r="D125" s="16"/>
      <c r="E125" s="16"/>
      <c r="AK125" s="14"/>
    </row>
    <row r="126" spans="4:37" x14ac:dyDescent="0.25">
      <c r="D126" s="16"/>
      <c r="E126" s="16"/>
      <c r="AK126" s="14"/>
    </row>
    <row r="127" spans="4:37" x14ac:dyDescent="0.25">
      <c r="D127" s="16"/>
      <c r="E127" s="16"/>
      <c r="AK127" s="14"/>
    </row>
    <row r="128" spans="4:37" x14ac:dyDescent="0.25">
      <c r="D128" s="17"/>
      <c r="E128" s="17"/>
      <c r="AK128" s="14"/>
    </row>
    <row r="129" spans="4:37" x14ac:dyDescent="0.25">
      <c r="D129" s="16"/>
      <c r="E129" s="16"/>
      <c r="AK129" s="14"/>
    </row>
    <row r="130" spans="4:37" x14ac:dyDescent="0.25">
      <c r="D130" s="16"/>
      <c r="E130" s="16"/>
      <c r="AK130" s="14"/>
    </row>
    <row r="131" spans="4:37" x14ac:dyDescent="0.25">
      <c r="D131" s="16"/>
      <c r="E131" s="16"/>
      <c r="AK131" s="14"/>
    </row>
    <row r="132" spans="4:37" x14ac:dyDescent="0.25">
      <c r="D132" s="16"/>
      <c r="E132" s="16"/>
      <c r="AK132" s="14"/>
    </row>
    <row r="133" spans="4:37" x14ac:dyDescent="0.25">
      <c r="D133" s="16"/>
      <c r="E133" s="16"/>
      <c r="AK133" s="14"/>
    </row>
    <row r="134" spans="4:37" x14ac:dyDescent="0.25">
      <c r="D134" s="16"/>
      <c r="E134" s="16"/>
      <c r="AK134" s="14"/>
    </row>
    <row r="135" spans="4:37" x14ac:dyDescent="0.25">
      <c r="D135" s="16"/>
      <c r="E135" s="16"/>
      <c r="AK135" s="14"/>
    </row>
    <row r="136" spans="4:37" x14ac:dyDescent="0.25">
      <c r="D136" s="16"/>
      <c r="E136" s="16"/>
      <c r="AK136" s="14"/>
    </row>
    <row r="137" spans="4:37" x14ac:dyDescent="0.25">
      <c r="D137" s="16"/>
      <c r="E137" s="16"/>
      <c r="AK137" s="14"/>
    </row>
    <row r="138" spans="4:37" x14ac:dyDescent="0.25">
      <c r="D138" s="16"/>
      <c r="E138" s="16"/>
      <c r="AK138" s="14"/>
    </row>
    <row r="139" spans="4:37" x14ac:dyDescent="0.25">
      <c r="D139" s="16"/>
      <c r="E139" s="16"/>
      <c r="AK139" s="14"/>
    </row>
    <row r="140" spans="4:37" x14ac:dyDescent="0.25">
      <c r="D140" s="16"/>
      <c r="E140" s="16"/>
      <c r="AK140" s="14"/>
    </row>
    <row r="141" spans="4:37" x14ac:dyDescent="0.25">
      <c r="D141" s="16"/>
      <c r="E141" s="16"/>
      <c r="AK141" s="14"/>
    </row>
    <row r="142" spans="4:37" x14ac:dyDescent="0.25">
      <c r="D142" s="16"/>
      <c r="E142" s="16"/>
      <c r="AK142" s="14"/>
    </row>
    <row r="143" spans="4:37" x14ac:dyDescent="0.25">
      <c r="D143" s="16"/>
      <c r="E143" s="16"/>
      <c r="AK143" s="14"/>
    </row>
    <row r="144" spans="4:37" x14ac:dyDescent="0.25">
      <c r="D144" s="16"/>
      <c r="E144" s="16"/>
      <c r="AK144" s="14"/>
    </row>
    <row r="145" spans="4:37" x14ac:dyDescent="0.25">
      <c r="D145" s="16"/>
      <c r="E145" s="16"/>
      <c r="AK145" s="14"/>
    </row>
    <row r="146" spans="4:37" x14ac:dyDescent="0.25">
      <c r="D146" s="17"/>
      <c r="E146" s="17"/>
      <c r="AK146" s="14"/>
    </row>
    <row r="147" spans="4:37" x14ac:dyDescent="0.25">
      <c r="D147" s="16"/>
      <c r="E147" s="16"/>
      <c r="AK147" s="14"/>
    </row>
    <row r="148" spans="4:37" x14ac:dyDescent="0.25">
      <c r="D148" s="16"/>
      <c r="E148" s="16"/>
      <c r="AK148" s="14"/>
    </row>
    <row r="149" spans="4:37" x14ac:dyDescent="0.25">
      <c r="D149" s="16"/>
      <c r="E149" s="16"/>
      <c r="AK149" s="14"/>
    </row>
    <row r="150" spans="4:37" x14ac:dyDescent="0.25">
      <c r="D150" s="16"/>
      <c r="E150" s="16"/>
      <c r="AK150" s="14"/>
    </row>
    <row r="151" spans="4:37" x14ac:dyDescent="0.25">
      <c r="D151" s="16"/>
      <c r="E151" s="16"/>
      <c r="AK151" s="14"/>
    </row>
    <row r="152" spans="4:37" x14ac:dyDescent="0.25">
      <c r="D152" s="16"/>
      <c r="E152" s="16"/>
      <c r="AK152" s="14"/>
    </row>
    <row r="153" spans="4:37" x14ac:dyDescent="0.25">
      <c r="D153" s="16"/>
      <c r="E153" s="16"/>
      <c r="AK153" s="14"/>
    </row>
    <row r="154" spans="4:37" x14ac:dyDescent="0.25">
      <c r="D154" s="16"/>
      <c r="E154" s="16"/>
      <c r="AK154" s="14"/>
    </row>
    <row r="155" spans="4:37" x14ac:dyDescent="0.25">
      <c r="D155" s="16"/>
      <c r="E155" s="16"/>
      <c r="AK155" s="14"/>
    </row>
    <row r="156" spans="4:37" x14ac:dyDescent="0.25">
      <c r="D156" s="16"/>
      <c r="E156" s="16"/>
      <c r="AK156" s="14"/>
    </row>
    <row r="157" spans="4:37" x14ac:dyDescent="0.25">
      <c r="D157" s="16"/>
      <c r="E157" s="16"/>
      <c r="AK157" s="14"/>
    </row>
    <row r="158" spans="4:37" x14ac:dyDescent="0.25">
      <c r="D158" s="16"/>
      <c r="E158" s="16"/>
      <c r="AK158" s="14"/>
    </row>
    <row r="159" spans="4:37" x14ac:dyDescent="0.25">
      <c r="D159" s="17"/>
      <c r="E159" s="17"/>
      <c r="AK159" s="14"/>
    </row>
    <row r="160" spans="4:37" x14ac:dyDescent="0.25">
      <c r="D160" s="16"/>
      <c r="E160" s="16"/>
      <c r="AK160" s="14"/>
    </row>
    <row r="161" spans="4:37" x14ac:dyDescent="0.25">
      <c r="D161" s="16"/>
      <c r="E161" s="16"/>
      <c r="AK161" s="14"/>
    </row>
    <row r="162" spans="4:37" x14ac:dyDescent="0.25">
      <c r="D162" s="16"/>
      <c r="E162" s="16"/>
      <c r="AK162" s="14"/>
    </row>
    <row r="163" spans="4:37" x14ac:dyDescent="0.25">
      <c r="D163" s="16"/>
      <c r="E163" s="16"/>
      <c r="AK163" s="14"/>
    </row>
    <row r="164" spans="4:37" x14ac:dyDescent="0.25">
      <c r="D164" s="16"/>
      <c r="E164" s="16"/>
      <c r="AK164" s="14"/>
    </row>
    <row r="165" spans="4:37" x14ac:dyDescent="0.25">
      <c r="D165" s="16"/>
      <c r="E165" s="16"/>
      <c r="AK165" s="14"/>
    </row>
    <row r="166" spans="4:37" x14ac:dyDescent="0.25">
      <c r="D166" s="16"/>
      <c r="E166" s="16"/>
      <c r="AK166" s="14"/>
    </row>
    <row r="167" spans="4:37" x14ac:dyDescent="0.25">
      <c r="D167" s="16"/>
      <c r="E167" s="16"/>
      <c r="AK167" s="14"/>
    </row>
    <row r="168" spans="4:37" x14ac:dyDescent="0.25">
      <c r="D168" s="16"/>
      <c r="E168" s="16"/>
      <c r="AK168" s="14"/>
    </row>
    <row r="169" spans="4:37" x14ac:dyDescent="0.25">
      <c r="D169" s="16"/>
      <c r="E169" s="16"/>
      <c r="AK169" s="14"/>
    </row>
    <row r="170" spans="4:37" x14ac:dyDescent="0.25">
      <c r="D170" s="16"/>
      <c r="E170" s="16"/>
      <c r="AK170" s="14"/>
    </row>
    <row r="171" spans="4:37" x14ac:dyDescent="0.25">
      <c r="D171" s="16"/>
      <c r="E171" s="16"/>
      <c r="AK171" s="14"/>
    </row>
    <row r="172" spans="4:37" x14ac:dyDescent="0.25">
      <c r="D172" s="17"/>
      <c r="E172" s="17"/>
      <c r="AK172" s="14"/>
    </row>
    <row r="173" spans="4:37" x14ac:dyDescent="0.25">
      <c r="D173" s="16"/>
      <c r="E173" s="16"/>
      <c r="AK173" s="14"/>
    </row>
    <row r="174" spans="4:37" x14ac:dyDescent="0.25">
      <c r="D174" s="16"/>
      <c r="E174" s="16"/>
      <c r="AK174" s="14"/>
    </row>
    <row r="175" spans="4:37" x14ac:dyDescent="0.25">
      <c r="D175" s="16"/>
      <c r="E175" s="16"/>
      <c r="AK175" s="14"/>
    </row>
    <row r="176" spans="4:37" x14ac:dyDescent="0.25">
      <c r="D176" s="16"/>
      <c r="E176" s="16"/>
      <c r="AK176" s="14"/>
    </row>
    <row r="177" spans="4:37" x14ac:dyDescent="0.25">
      <c r="D177" s="16"/>
      <c r="E177" s="16"/>
      <c r="AK177" s="14"/>
    </row>
    <row r="178" spans="4:37" x14ac:dyDescent="0.25">
      <c r="D178" s="16"/>
      <c r="E178" s="16"/>
      <c r="AK178" s="14"/>
    </row>
    <row r="179" spans="4:37" x14ac:dyDescent="0.25">
      <c r="D179" s="16"/>
      <c r="E179" s="16"/>
      <c r="AK179" s="14"/>
    </row>
    <row r="180" spans="4:37" x14ac:dyDescent="0.25">
      <c r="D180" s="16"/>
      <c r="E180" s="16"/>
      <c r="AK180" s="14"/>
    </row>
    <row r="181" spans="4:37" x14ac:dyDescent="0.25">
      <c r="D181" s="16"/>
      <c r="E181" s="16"/>
      <c r="AK181" s="14"/>
    </row>
  </sheetData>
  <sheetProtection algorithmName="SHA-512" hashValue="YqjjVB9/RPIT6NhgAw+NckpbyKaLWwEBBpKbhJIKwHVuMCGCnNBDkyf13iNnVIiObWzOaI1hBjoSCbkLubnbtw==" saltValue="vHLA4iU6A5RhY+zdxvlYdg==" spinCount="100000" sheet="1" objects="1" scenarios="1"/>
  <sortState xmlns:xlrd2="http://schemas.microsoft.com/office/spreadsheetml/2017/richdata2" ref="D173:D181">
    <sortCondition ref="D173:D181"/>
  </sortState>
  <mergeCells count="3">
    <mergeCell ref="D3:E7"/>
    <mergeCell ref="D9:E10"/>
    <mergeCell ref="D11:E11"/>
  </mergeCells>
  <dataValidations count="1">
    <dataValidation type="list" allowBlank="1" showInputMessage="1" showErrorMessage="1" sqref="E173:E181 E160:E171 E64:E127 E34:E35 E129:E145 E147:E158 E59:E62 E14:E20 E37:E38 E40:E45 E47:E50 E52:E54 E56:E57 E22:E32" xr:uid="{00000000-0002-0000-0200-000000000000}">
      <formula1>yn</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AP179"/>
  <sheetViews>
    <sheetView zoomScaleNormal="100" workbookViewId="0">
      <selection activeCell="D3" sqref="D3:E8"/>
    </sheetView>
  </sheetViews>
  <sheetFormatPr defaultColWidth="8.85546875" defaultRowHeight="15.75" x14ac:dyDescent="0.25"/>
  <cols>
    <col min="1" max="3" width="8.85546875" style="6" customWidth="1"/>
    <col min="4" max="4" width="55.7109375" style="6" customWidth="1"/>
    <col min="5" max="5" width="40.7109375" style="6" customWidth="1"/>
    <col min="6" max="9" width="8.85546875" style="6"/>
    <col min="10" max="26" width="8.85546875" style="18"/>
    <col min="27" max="40" width="8.85546875" style="7"/>
    <col min="41" max="42" width="8.85546875" style="18"/>
    <col min="43" max="16384" width="8.85546875" style="6"/>
  </cols>
  <sheetData>
    <row r="2" spans="2:37" ht="16.5" thickBot="1" x14ac:dyDescent="0.3"/>
    <row r="3" spans="2:37" ht="15.75" customHeight="1" x14ac:dyDescent="0.25">
      <c r="D3" s="292" t="s">
        <v>183</v>
      </c>
      <c r="E3" s="293"/>
    </row>
    <row r="4" spans="2:37" ht="15.75" customHeight="1" x14ac:dyDescent="0.25">
      <c r="D4" s="294"/>
      <c r="E4" s="295"/>
    </row>
    <row r="5" spans="2:37" ht="15.75" customHeight="1" x14ac:dyDescent="0.25">
      <c r="D5" s="294"/>
      <c r="E5" s="295"/>
    </row>
    <row r="6" spans="2:37" ht="15.75" customHeight="1" x14ac:dyDescent="0.25">
      <c r="D6" s="294"/>
      <c r="E6" s="295"/>
    </row>
    <row r="7" spans="2:37" ht="16.5" customHeight="1" x14ac:dyDescent="0.25">
      <c r="D7" s="294"/>
      <c r="E7" s="295"/>
    </row>
    <row r="8" spans="2:37" ht="16.5" thickBot="1" x14ac:dyDescent="0.3">
      <c r="D8" s="296"/>
      <c r="E8" s="297"/>
    </row>
    <row r="9" spans="2:37" ht="16.5" thickBot="1" x14ac:dyDescent="0.3"/>
    <row r="10" spans="2:37" ht="26.25" customHeight="1" x14ac:dyDescent="0.25">
      <c r="D10" s="298" t="s">
        <v>235</v>
      </c>
      <c r="E10" s="299"/>
    </row>
    <row r="11" spans="2:37" ht="26.25" customHeight="1" x14ac:dyDescent="0.25">
      <c r="D11" s="168"/>
      <c r="E11" s="170"/>
    </row>
    <row r="12" spans="2:37" ht="26.25" customHeight="1" thickBot="1" x14ac:dyDescent="0.3">
      <c r="D12" s="168"/>
      <c r="E12" s="170"/>
    </row>
    <row r="13" spans="2:37" ht="19.5" customHeight="1" thickBot="1" x14ac:dyDescent="0.3">
      <c r="D13" s="290" t="s">
        <v>173</v>
      </c>
      <c r="E13" s="291"/>
    </row>
    <row r="14" spans="2:37" ht="19.5" thickBot="1" x14ac:dyDescent="0.3">
      <c r="D14" s="33"/>
      <c r="E14" s="33"/>
    </row>
    <row r="15" spans="2:37" ht="17.25" customHeight="1" thickBot="1" x14ac:dyDescent="0.3">
      <c r="B15" s="142" t="s">
        <v>297</v>
      </c>
      <c r="C15" s="143"/>
      <c r="D15" s="88" t="s">
        <v>188</v>
      </c>
      <c r="E15" s="21" t="s">
        <v>113</v>
      </c>
      <c r="AI15" s="7">
        <v>0</v>
      </c>
    </row>
    <row r="16" spans="2:37" ht="17.25" customHeight="1" x14ac:dyDescent="0.25">
      <c r="B16" s="144" t="s">
        <v>298</v>
      </c>
      <c r="C16" s="145"/>
      <c r="D16" s="89" t="s">
        <v>189</v>
      </c>
      <c r="E16" s="34" t="s">
        <v>1</v>
      </c>
      <c r="AI16" s="7">
        <f>IF(E16="Yes",AI15+1,AI15)</f>
        <v>0</v>
      </c>
      <c r="AJ16" s="7" t="str">
        <f>IF(AI16=AI15,"",AI16)</f>
        <v/>
      </c>
      <c r="AK16" s="14" t="str">
        <f>IF(E16="Yes",D16,"")</f>
        <v/>
      </c>
    </row>
    <row r="17" spans="2:37" ht="17.25" customHeight="1" x14ac:dyDescent="0.25">
      <c r="B17" s="144" t="s">
        <v>301</v>
      </c>
      <c r="C17" s="145"/>
      <c r="D17" s="90" t="s">
        <v>190</v>
      </c>
      <c r="E17" s="35" t="s">
        <v>1</v>
      </c>
      <c r="AI17" s="7">
        <f t="shared" ref="AI17:AI64" si="0">IF(E17="Yes",AI16+1,AI16)</f>
        <v>0</v>
      </c>
      <c r="AJ17" s="7" t="str">
        <f t="shared" ref="AJ17:AJ80" si="1">IF(AI17=AI16,"",AI17)</f>
        <v/>
      </c>
      <c r="AK17" s="14" t="str">
        <f t="shared" ref="AK17:AK64" si="2">IF(E17="Yes",D17,"")</f>
        <v/>
      </c>
    </row>
    <row r="18" spans="2:37" ht="17.25" customHeight="1" thickBot="1" x14ac:dyDescent="0.3">
      <c r="B18" s="146" t="s">
        <v>300</v>
      </c>
      <c r="C18" s="147"/>
      <c r="D18" s="90" t="s">
        <v>191</v>
      </c>
      <c r="E18" s="35" t="s">
        <v>1</v>
      </c>
      <c r="AI18" s="7">
        <f t="shared" si="0"/>
        <v>0</v>
      </c>
      <c r="AJ18" s="7" t="str">
        <f t="shared" si="1"/>
        <v/>
      </c>
      <c r="AK18" s="14" t="str">
        <f t="shared" si="2"/>
        <v/>
      </c>
    </row>
    <row r="19" spans="2:37" ht="17.25" customHeight="1" x14ac:dyDescent="0.25">
      <c r="D19" s="90" t="s">
        <v>122</v>
      </c>
      <c r="E19" s="35" t="s">
        <v>1</v>
      </c>
      <c r="AI19" s="7">
        <f t="shared" si="0"/>
        <v>0</v>
      </c>
      <c r="AJ19" s="7" t="str">
        <f t="shared" si="1"/>
        <v/>
      </c>
      <c r="AK19" s="14" t="str">
        <f t="shared" si="2"/>
        <v/>
      </c>
    </row>
    <row r="20" spans="2:37" ht="17.25" customHeight="1" x14ac:dyDescent="0.25">
      <c r="D20" s="90" t="s">
        <v>192</v>
      </c>
      <c r="E20" s="35" t="s">
        <v>1</v>
      </c>
      <c r="AI20" s="7">
        <f t="shared" si="0"/>
        <v>0</v>
      </c>
      <c r="AJ20" s="7" t="str">
        <f t="shared" si="1"/>
        <v/>
      </c>
      <c r="AK20" s="14" t="str">
        <f t="shared" si="2"/>
        <v/>
      </c>
    </row>
    <row r="21" spans="2:37" ht="17.25" customHeight="1" x14ac:dyDescent="0.25">
      <c r="D21" s="90" t="s">
        <v>193</v>
      </c>
      <c r="E21" s="35" t="s">
        <v>1</v>
      </c>
      <c r="AI21" s="7">
        <f t="shared" si="0"/>
        <v>0</v>
      </c>
      <c r="AJ21" s="7" t="str">
        <f t="shared" si="1"/>
        <v/>
      </c>
      <c r="AK21" s="14" t="str">
        <f t="shared" si="2"/>
        <v/>
      </c>
    </row>
    <row r="22" spans="2:37" ht="17.25" customHeight="1" x14ac:dyDescent="0.25">
      <c r="D22" s="90" t="s">
        <v>236</v>
      </c>
      <c r="E22" s="35" t="s">
        <v>1</v>
      </c>
      <c r="AI22" s="7">
        <f t="shared" si="0"/>
        <v>0</v>
      </c>
      <c r="AJ22" s="7" t="str">
        <f t="shared" si="1"/>
        <v/>
      </c>
      <c r="AK22" s="14" t="str">
        <f t="shared" si="2"/>
        <v/>
      </c>
    </row>
    <row r="23" spans="2:37" ht="17.25" customHeight="1" x14ac:dyDescent="0.25">
      <c r="D23" s="90" t="s">
        <v>194</v>
      </c>
      <c r="E23" s="35" t="s">
        <v>1</v>
      </c>
      <c r="AI23" s="7">
        <f t="shared" si="0"/>
        <v>0</v>
      </c>
      <c r="AJ23" s="7" t="str">
        <f t="shared" si="1"/>
        <v/>
      </c>
      <c r="AK23" s="14" t="str">
        <f t="shared" si="2"/>
        <v/>
      </c>
    </row>
    <row r="24" spans="2:37" ht="17.25" customHeight="1" x14ac:dyDescent="0.25">
      <c r="D24" s="90" t="s">
        <v>195</v>
      </c>
      <c r="E24" s="35" t="s">
        <v>1</v>
      </c>
      <c r="AI24" s="7">
        <f t="shared" si="0"/>
        <v>0</v>
      </c>
      <c r="AJ24" s="7" t="str">
        <f t="shared" si="1"/>
        <v/>
      </c>
      <c r="AK24" s="14" t="str">
        <f t="shared" si="2"/>
        <v/>
      </c>
    </row>
    <row r="25" spans="2:37" ht="17.25" customHeight="1" x14ac:dyDescent="0.25">
      <c r="D25" s="90" t="s">
        <v>196</v>
      </c>
      <c r="E25" s="35" t="s">
        <v>1</v>
      </c>
      <c r="AI25" s="7">
        <f t="shared" si="0"/>
        <v>0</v>
      </c>
      <c r="AJ25" s="7" t="str">
        <f t="shared" si="1"/>
        <v/>
      </c>
      <c r="AK25" s="14" t="str">
        <f t="shared" si="2"/>
        <v/>
      </c>
    </row>
    <row r="26" spans="2:37" ht="17.25" customHeight="1" x14ac:dyDescent="0.25">
      <c r="D26" s="90" t="s">
        <v>197</v>
      </c>
      <c r="E26" s="35" t="s">
        <v>1</v>
      </c>
      <c r="AI26" s="7">
        <f t="shared" si="0"/>
        <v>0</v>
      </c>
      <c r="AJ26" s="7" t="str">
        <f t="shared" si="1"/>
        <v/>
      </c>
      <c r="AK26" s="14" t="str">
        <f t="shared" si="2"/>
        <v/>
      </c>
    </row>
    <row r="27" spans="2:37" ht="17.25" customHeight="1" x14ac:dyDescent="0.25">
      <c r="D27" s="90" t="s">
        <v>198</v>
      </c>
      <c r="E27" s="35" t="s">
        <v>1</v>
      </c>
      <c r="AI27" s="7">
        <f t="shared" si="0"/>
        <v>0</v>
      </c>
      <c r="AJ27" s="7" t="str">
        <f t="shared" si="1"/>
        <v/>
      </c>
      <c r="AK27" s="14" t="str">
        <f t="shared" si="2"/>
        <v/>
      </c>
    </row>
    <row r="28" spans="2:37" ht="17.25" customHeight="1" thickBot="1" x14ac:dyDescent="0.3">
      <c r="D28" s="91" t="s">
        <v>199</v>
      </c>
      <c r="E28" s="37" t="s">
        <v>1</v>
      </c>
      <c r="AI28" s="7">
        <f t="shared" si="0"/>
        <v>0</v>
      </c>
      <c r="AJ28" s="7" t="str">
        <f t="shared" si="1"/>
        <v/>
      </c>
      <c r="AK28" s="14" t="str">
        <f t="shared" si="2"/>
        <v/>
      </c>
    </row>
    <row r="29" spans="2:37" ht="17.25" customHeight="1" thickBot="1" x14ac:dyDescent="0.3">
      <c r="D29" s="88" t="s">
        <v>200</v>
      </c>
      <c r="E29" s="21" t="s">
        <v>113</v>
      </c>
      <c r="AI29" s="7">
        <f t="shared" si="0"/>
        <v>0</v>
      </c>
      <c r="AJ29" s="7" t="str">
        <f t="shared" si="1"/>
        <v/>
      </c>
      <c r="AK29" s="14" t="str">
        <f t="shared" si="2"/>
        <v/>
      </c>
    </row>
    <row r="30" spans="2:37" ht="17.25" customHeight="1" x14ac:dyDescent="0.25">
      <c r="D30" s="89" t="s">
        <v>201</v>
      </c>
      <c r="E30" s="34" t="s">
        <v>1</v>
      </c>
      <c r="AI30" s="7">
        <f t="shared" si="0"/>
        <v>0</v>
      </c>
      <c r="AJ30" s="7" t="str">
        <f t="shared" si="1"/>
        <v/>
      </c>
      <c r="AK30" s="14" t="str">
        <f t="shared" si="2"/>
        <v/>
      </c>
    </row>
    <row r="31" spans="2:37" ht="17.25" customHeight="1" x14ac:dyDescent="0.25">
      <c r="D31" s="90" t="s">
        <v>202</v>
      </c>
      <c r="E31" s="35" t="s">
        <v>1</v>
      </c>
      <c r="AI31" s="7">
        <f t="shared" si="0"/>
        <v>0</v>
      </c>
      <c r="AJ31" s="7" t="str">
        <f t="shared" si="1"/>
        <v/>
      </c>
      <c r="AK31" s="14" t="str">
        <f t="shared" si="2"/>
        <v/>
      </c>
    </row>
    <row r="32" spans="2:37" ht="17.25" customHeight="1" x14ac:dyDescent="0.25">
      <c r="D32" s="90" t="s">
        <v>203</v>
      </c>
      <c r="E32" s="35" t="s">
        <v>1</v>
      </c>
      <c r="AI32" s="7">
        <f t="shared" si="0"/>
        <v>0</v>
      </c>
      <c r="AJ32" s="7" t="str">
        <f t="shared" si="1"/>
        <v/>
      </c>
      <c r="AK32" s="14" t="str">
        <f t="shared" si="2"/>
        <v/>
      </c>
    </row>
    <row r="33" spans="4:37" ht="17.25" customHeight="1" x14ac:dyDescent="0.25">
      <c r="D33" s="90" t="s">
        <v>204</v>
      </c>
      <c r="E33" s="35" t="s">
        <v>1</v>
      </c>
      <c r="AI33" s="7">
        <f t="shared" si="0"/>
        <v>0</v>
      </c>
      <c r="AJ33" s="7" t="str">
        <f t="shared" si="1"/>
        <v/>
      </c>
      <c r="AK33" s="14" t="str">
        <f t="shared" si="2"/>
        <v/>
      </c>
    </row>
    <row r="34" spans="4:37" ht="17.25" customHeight="1" x14ac:dyDescent="0.25">
      <c r="D34" s="90" t="s">
        <v>205</v>
      </c>
      <c r="E34" s="35" t="s">
        <v>1</v>
      </c>
      <c r="AI34" s="7">
        <f t="shared" si="0"/>
        <v>0</v>
      </c>
      <c r="AJ34" s="7" t="str">
        <f t="shared" si="1"/>
        <v/>
      </c>
      <c r="AK34" s="14" t="str">
        <f t="shared" si="2"/>
        <v/>
      </c>
    </row>
    <row r="35" spans="4:37" ht="17.25" customHeight="1" thickBot="1" x14ac:dyDescent="0.3">
      <c r="D35" s="91" t="s">
        <v>206</v>
      </c>
      <c r="E35" s="37" t="s">
        <v>1</v>
      </c>
      <c r="AI35" s="7">
        <f t="shared" si="0"/>
        <v>0</v>
      </c>
      <c r="AJ35" s="7" t="str">
        <f t="shared" si="1"/>
        <v/>
      </c>
      <c r="AK35" s="14" t="str">
        <f t="shared" si="2"/>
        <v/>
      </c>
    </row>
    <row r="36" spans="4:37" ht="17.25" customHeight="1" thickBot="1" x14ac:dyDescent="0.3">
      <c r="D36" s="88" t="s">
        <v>207</v>
      </c>
      <c r="E36" s="21" t="s">
        <v>113</v>
      </c>
      <c r="AI36" s="7">
        <f t="shared" si="0"/>
        <v>0</v>
      </c>
      <c r="AJ36" s="7" t="str">
        <f t="shared" si="1"/>
        <v/>
      </c>
      <c r="AK36" s="14" t="str">
        <f t="shared" si="2"/>
        <v/>
      </c>
    </row>
    <row r="37" spans="4:37" ht="17.25" customHeight="1" x14ac:dyDescent="0.25">
      <c r="D37" s="89" t="s">
        <v>208</v>
      </c>
      <c r="E37" s="34" t="s">
        <v>1</v>
      </c>
      <c r="AI37" s="7">
        <f t="shared" si="0"/>
        <v>0</v>
      </c>
      <c r="AJ37" s="7" t="str">
        <f t="shared" si="1"/>
        <v/>
      </c>
      <c r="AK37" s="14" t="str">
        <f t="shared" si="2"/>
        <v/>
      </c>
    </row>
    <row r="38" spans="4:37" ht="17.25" customHeight="1" x14ac:dyDescent="0.25">
      <c r="D38" s="90" t="s">
        <v>209</v>
      </c>
      <c r="E38" s="35" t="s">
        <v>1</v>
      </c>
      <c r="AI38" s="7">
        <f t="shared" si="0"/>
        <v>0</v>
      </c>
      <c r="AJ38" s="7" t="str">
        <f t="shared" si="1"/>
        <v/>
      </c>
      <c r="AK38" s="14" t="str">
        <f t="shared" si="2"/>
        <v/>
      </c>
    </row>
    <row r="39" spans="4:37" ht="17.25" customHeight="1" x14ac:dyDescent="0.25">
      <c r="D39" s="90" t="s">
        <v>210</v>
      </c>
      <c r="E39" s="35" t="s">
        <v>1</v>
      </c>
      <c r="AI39" s="7">
        <f t="shared" si="0"/>
        <v>0</v>
      </c>
      <c r="AJ39" s="7" t="str">
        <f t="shared" si="1"/>
        <v/>
      </c>
      <c r="AK39" s="14" t="str">
        <f t="shared" si="2"/>
        <v/>
      </c>
    </row>
    <row r="40" spans="4:37" ht="17.25" customHeight="1" x14ac:dyDescent="0.25">
      <c r="D40" s="90" t="s">
        <v>211</v>
      </c>
      <c r="E40" s="35" t="s">
        <v>1</v>
      </c>
      <c r="AI40" s="7">
        <f t="shared" si="0"/>
        <v>0</v>
      </c>
      <c r="AJ40" s="7" t="str">
        <f t="shared" si="1"/>
        <v/>
      </c>
      <c r="AK40" s="14" t="str">
        <f t="shared" si="2"/>
        <v/>
      </c>
    </row>
    <row r="41" spans="4:37" ht="17.25" customHeight="1" x14ac:dyDescent="0.25">
      <c r="D41" s="90" t="s">
        <v>212</v>
      </c>
      <c r="E41" s="35" t="s">
        <v>1</v>
      </c>
      <c r="AI41" s="7">
        <f t="shared" si="0"/>
        <v>0</v>
      </c>
      <c r="AJ41" s="7" t="str">
        <f t="shared" si="1"/>
        <v/>
      </c>
      <c r="AK41" s="14" t="str">
        <f t="shared" si="2"/>
        <v/>
      </c>
    </row>
    <row r="42" spans="4:37" ht="17.25" customHeight="1" thickBot="1" x14ac:dyDescent="0.3">
      <c r="D42" s="91" t="s">
        <v>213</v>
      </c>
      <c r="E42" s="37" t="s">
        <v>1</v>
      </c>
      <c r="AI42" s="7">
        <f t="shared" si="0"/>
        <v>0</v>
      </c>
      <c r="AJ42" s="7" t="str">
        <f t="shared" si="1"/>
        <v/>
      </c>
      <c r="AK42" s="14" t="str">
        <f t="shared" si="2"/>
        <v/>
      </c>
    </row>
    <row r="43" spans="4:37" ht="17.25" customHeight="1" thickBot="1" x14ac:dyDescent="0.3">
      <c r="D43" s="88" t="s">
        <v>214</v>
      </c>
      <c r="E43" s="21" t="s">
        <v>113</v>
      </c>
      <c r="AI43" s="7">
        <f t="shared" si="0"/>
        <v>0</v>
      </c>
      <c r="AJ43" s="7" t="str">
        <f t="shared" si="1"/>
        <v/>
      </c>
      <c r="AK43" s="14" t="str">
        <f t="shared" si="2"/>
        <v/>
      </c>
    </row>
    <row r="44" spans="4:37" ht="17.25" customHeight="1" x14ac:dyDescent="0.25">
      <c r="D44" s="89" t="s">
        <v>215</v>
      </c>
      <c r="E44" s="34" t="s">
        <v>1</v>
      </c>
      <c r="AI44" s="7">
        <f t="shared" si="0"/>
        <v>0</v>
      </c>
      <c r="AJ44" s="7" t="str">
        <f t="shared" si="1"/>
        <v/>
      </c>
      <c r="AK44" s="14" t="str">
        <f t="shared" si="2"/>
        <v/>
      </c>
    </row>
    <row r="45" spans="4:37" ht="17.25" customHeight="1" x14ac:dyDescent="0.25">
      <c r="D45" s="90" t="s">
        <v>216</v>
      </c>
      <c r="E45" s="35" t="s">
        <v>1</v>
      </c>
      <c r="AI45" s="7">
        <f t="shared" si="0"/>
        <v>0</v>
      </c>
      <c r="AJ45" s="7" t="str">
        <f t="shared" si="1"/>
        <v/>
      </c>
      <c r="AK45" s="14" t="str">
        <f t="shared" si="2"/>
        <v/>
      </c>
    </row>
    <row r="46" spans="4:37" ht="17.25" customHeight="1" thickBot="1" x14ac:dyDescent="0.3">
      <c r="D46" s="91" t="s">
        <v>217</v>
      </c>
      <c r="E46" s="37" t="s">
        <v>1</v>
      </c>
      <c r="AI46" s="7">
        <f t="shared" si="0"/>
        <v>0</v>
      </c>
      <c r="AJ46" s="7" t="str">
        <f t="shared" si="1"/>
        <v/>
      </c>
      <c r="AK46" s="14" t="str">
        <f t="shared" si="2"/>
        <v/>
      </c>
    </row>
    <row r="47" spans="4:37" ht="17.25" customHeight="1" thickBot="1" x14ac:dyDescent="0.3">
      <c r="D47" s="88" t="s">
        <v>218</v>
      </c>
      <c r="E47" s="21" t="s">
        <v>113</v>
      </c>
      <c r="AI47" s="7">
        <f t="shared" si="0"/>
        <v>0</v>
      </c>
      <c r="AJ47" s="7" t="str">
        <f t="shared" si="1"/>
        <v/>
      </c>
      <c r="AK47" s="14" t="str">
        <f t="shared" si="2"/>
        <v/>
      </c>
    </row>
    <row r="48" spans="4:37" ht="17.25" customHeight="1" x14ac:dyDescent="0.25">
      <c r="D48" s="89" t="s">
        <v>219</v>
      </c>
      <c r="E48" s="34" t="s">
        <v>1</v>
      </c>
      <c r="AI48" s="7">
        <f t="shared" si="0"/>
        <v>0</v>
      </c>
      <c r="AJ48" s="7" t="str">
        <f t="shared" si="1"/>
        <v/>
      </c>
      <c r="AK48" s="14" t="str">
        <f t="shared" si="2"/>
        <v/>
      </c>
    </row>
    <row r="49" spans="4:37" ht="17.25" customHeight="1" x14ac:dyDescent="0.25">
      <c r="D49" s="90" t="s">
        <v>220</v>
      </c>
      <c r="E49" s="35" t="s">
        <v>1</v>
      </c>
      <c r="AI49" s="7">
        <f t="shared" si="0"/>
        <v>0</v>
      </c>
      <c r="AJ49" s="7" t="str">
        <f t="shared" si="1"/>
        <v/>
      </c>
      <c r="AK49" s="14" t="str">
        <f t="shared" si="2"/>
        <v/>
      </c>
    </row>
    <row r="50" spans="4:37" ht="17.25" customHeight="1" x14ac:dyDescent="0.25">
      <c r="D50" s="90" t="s">
        <v>221</v>
      </c>
      <c r="E50" s="35" t="s">
        <v>1</v>
      </c>
      <c r="AI50" s="7">
        <f t="shared" si="0"/>
        <v>0</v>
      </c>
      <c r="AJ50" s="7" t="str">
        <f t="shared" si="1"/>
        <v/>
      </c>
      <c r="AK50" s="14" t="str">
        <f t="shared" si="2"/>
        <v/>
      </c>
    </row>
    <row r="51" spans="4:37" ht="17.25" customHeight="1" thickBot="1" x14ac:dyDescent="0.3">
      <c r="D51" s="91" t="s">
        <v>222</v>
      </c>
      <c r="E51" s="37" t="s">
        <v>1</v>
      </c>
      <c r="AI51" s="7">
        <f t="shared" si="0"/>
        <v>0</v>
      </c>
      <c r="AJ51" s="7" t="str">
        <f t="shared" si="1"/>
        <v/>
      </c>
      <c r="AK51" s="14" t="str">
        <f t="shared" si="2"/>
        <v/>
      </c>
    </row>
    <row r="52" spans="4:37" ht="17.25" customHeight="1" thickBot="1" x14ac:dyDescent="0.3">
      <c r="D52" s="88" t="s">
        <v>223</v>
      </c>
      <c r="E52" s="21" t="s">
        <v>113</v>
      </c>
      <c r="AI52" s="7">
        <f t="shared" si="0"/>
        <v>0</v>
      </c>
      <c r="AJ52" s="7" t="str">
        <f t="shared" si="1"/>
        <v/>
      </c>
      <c r="AK52" s="14" t="str">
        <f t="shared" si="2"/>
        <v/>
      </c>
    </row>
    <row r="53" spans="4:37" ht="17.25" customHeight="1" x14ac:dyDescent="0.25">
      <c r="D53" s="89" t="s">
        <v>224</v>
      </c>
      <c r="E53" s="34" t="s">
        <v>1</v>
      </c>
      <c r="AI53" s="7">
        <f t="shared" si="0"/>
        <v>0</v>
      </c>
      <c r="AJ53" s="7" t="str">
        <f t="shared" si="1"/>
        <v/>
      </c>
      <c r="AK53" s="14" t="str">
        <f t="shared" si="2"/>
        <v/>
      </c>
    </row>
    <row r="54" spans="4:37" ht="17.25" customHeight="1" x14ac:dyDescent="0.25">
      <c r="D54" s="90" t="s">
        <v>225</v>
      </c>
      <c r="E54" s="35" t="s">
        <v>1</v>
      </c>
      <c r="AI54" s="7">
        <f t="shared" si="0"/>
        <v>0</v>
      </c>
      <c r="AJ54" s="7" t="str">
        <f t="shared" si="1"/>
        <v/>
      </c>
      <c r="AK54" s="14" t="str">
        <f t="shared" si="2"/>
        <v/>
      </c>
    </row>
    <row r="55" spans="4:37" ht="17.25" customHeight="1" x14ac:dyDescent="0.25">
      <c r="D55" s="90" t="s">
        <v>226</v>
      </c>
      <c r="E55" s="35" t="s">
        <v>1</v>
      </c>
      <c r="AI55" s="7">
        <f t="shared" si="0"/>
        <v>0</v>
      </c>
      <c r="AJ55" s="7" t="str">
        <f t="shared" si="1"/>
        <v/>
      </c>
      <c r="AK55" s="14" t="str">
        <f t="shared" si="2"/>
        <v/>
      </c>
    </row>
    <row r="56" spans="4:37" ht="17.25" customHeight="1" thickBot="1" x14ac:dyDescent="0.3">
      <c r="D56" s="91" t="s">
        <v>227</v>
      </c>
      <c r="E56" s="37" t="s">
        <v>1</v>
      </c>
      <c r="AI56" s="7">
        <f t="shared" si="0"/>
        <v>0</v>
      </c>
      <c r="AJ56" s="7" t="str">
        <f t="shared" si="1"/>
        <v/>
      </c>
      <c r="AK56" s="14" t="str">
        <f t="shared" si="2"/>
        <v/>
      </c>
    </row>
    <row r="57" spans="4:37" ht="17.25" customHeight="1" thickBot="1" x14ac:dyDescent="0.3">
      <c r="D57" s="88" t="s">
        <v>228</v>
      </c>
      <c r="E57" s="21" t="s">
        <v>113</v>
      </c>
      <c r="AI57" s="7">
        <f t="shared" si="0"/>
        <v>0</v>
      </c>
      <c r="AJ57" s="7" t="str">
        <f t="shared" si="1"/>
        <v/>
      </c>
      <c r="AK57" s="14" t="str">
        <f t="shared" si="2"/>
        <v/>
      </c>
    </row>
    <row r="58" spans="4:37" ht="17.25" customHeight="1" x14ac:dyDescent="0.25">
      <c r="D58" s="89" t="s">
        <v>229</v>
      </c>
      <c r="E58" s="34" t="s">
        <v>1</v>
      </c>
      <c r="AI58" s="7">
        <f t="shared" si="0"/>
        <v>0</v>
      </c>
      <c r="AJ58" s="7" t="str">
        <f t="shared" si="1"/>
        <v/>
      </c>
      <c r="AK58" s="14" t="str">
        <f t="shared" si="2"/>
        <v/>
      </c>
    </row>
    <row r="59" spans="4:37" ht="17.25" customHeight="1" x14ac:dyDescent="0.25">
      <c r="D59" s="90" t="s">
        <v>230</v>
      </c>
      <c r="E59" s="35" t="s">
        <v>1</v>
      </c>
      <c r="AI59" s="7">
        <f t="shared" si="0"/>
        <v>0</v>
      </c>
      <c r="AJ59" s="7" t="str">
        <f t="shared" si="1"/>
        <v/>
      </c>
      <c r="AK59" s="14" t="str">
        <f t="shared" si="2"/>
        <v/>
      </c>
    </row>
    <row r="60" spans="4:37" ht="17.25" customHeight="1" x14ac:dyDescent="0.25">
      <c r="D60" s="90" t="s">
        <v>211</v>
      </c>
      <c r="E60" s="35" t="s">
        <v>1</v>
      </c>
      <c r="AI60" s="7">
        <f t="shared" si="0"/>
        <v>0</v>
      </c>
      <c r="AJ60" s="7" t="str">
        <f t="shared" si="1"/>
        <v/>
      </c>
      <c r="AK60" s="14" t="str">
        <f t="shared" si="2"/>
        <v/>
      </c>
    </row>
    <row r="61" spans="4:37" ht="17.25" customHeight="1" x14ac:dyDescent="0.25">
      <c r="D61" s="90" t="s">
        <v>231</v>
      </c>
      <c r="E61" s="35" t="s">
        <v>1</v>
      </c>
      <c r="AI61" s="7">
        <f t="shared" si="0"/>
        <v>0</v>
      </c>
      <c r="AJ61" s="7" t="str">
        <f t="shared" si="1"/>
        <v/>
      </c>
      <c r="AK61" s="14" t="str">
        <f t="shared" si="2"/>
        <v/>
      </c>
    </row>
    <row r="62" spans="4:37" ht="17.25" customHeight="1" x14ac:dyDescent="0.25">
      <c r="D62" s="90" t="s">
        <v>232</v>
      </c>
      <c r="E62" s="35" t="s">
        <v>1</v>
      </c>
      <c r="AI62" s="7">
        <f t="shared" si="0"/>
        <v>0</v>
      </c>
      <c r="AJ62" s="7" t="str">
        <f t="shared" si="1"/>
        <v/>
      </c>
      <c r="AK62" s="14" t="str">
        <f t="shared" si="2"/>
        <v/>
      </c>
    </row>
    <row r="63" spans="4:37" ht="17.25" customHeight="1" x14ac:dyDescent="0.25">
      <c r="D63" s="90" t="s">
        <v>233</v>
      </c>
      <c r="E63" s="35" t="s">
        <v>1</v>
      </c>
      <c r="AI63" s="7">
        <f t="shared" si="0"/>
        <v>0</v>
      </c>
      <c r="AJ63" s="7" t="str">
        <f t="shared" si="1"/>
        <v/>
      </c>
      <c r="AK63" s="14" t="str">
        <f t="shared" si="2"/>
        <v/>
      </c>
    </row>
    <row r="64" spans="4:37" ht="17.25" customHeight="1" thickBot="1" x14ac:dyDescent="0.3">
      <c r="D64" s="92" t="s">
        <v>234</v>
      </c>
      <c r="E64" s="36" t="s">
        <v>1</v>
      </c>
      <c r="AI64" s="7">
        <f t="shared" si="0"/>
        <v>0</v>
      </c>
      <c r="AJ64" s="7" t="str">
        <f t="shared" si="1"/>
        <v/>
      </c>
      <c r="AK64" s="14" t="str">
        <f t="shared" si="2"/>
        <v/>
      </c>
    </row>
    <row r="65" spans="2:37" ht="16.5" thickBot="1" x14ac:dyDescent="0.3">
      <c r="B65" s="142" t="s">
        <v>293</v>
      </c>
      <c r="C65" s="143"/>
      <c r="D65" s="65" t="s">
        <v>302</v>
      </c>
      <c r="E65" s="29" t="s">
        <v>113</v>
      </c>
      <c r="AI65" s="7">
        <f t="shared" ref="AI65:AI103" si="3">IF(E65="Yes",AI64+1,AI64)</f>
        <v>0</v>
      </c>
      <c r="AJ65" s="7" t="str">
        <f t="shared" si="1"/>
        <v/>
      </c>
      <c r="AK65" s="14" t="str">
        <f t="shared" ref="AK65:AK103" si="4">IF(E65="Yes",D65,"")</f>
        <v/>
      </c>
    </row>
    <row r="66" spans="2:37" x14ac:dyDescent="0.25">
      <c r="B66" s="144" t="s">
        <v>294</v>
      </c>
      <c r="C66" s="145"/>
      <c r="D66" s="85"/>
      <c r="E66" s="42" t="s">
        <v>1</v>
      </c>
      <c r="AI66" s="7">
        <f t="shared" si="3"/>
        <v>0</v>
      </c>
      <c r="AJ66" s="7" t="str">
        <f t="shared" si="1"/>
        <v/>
      </c>
      <c r="AK66" s="14" t="str">
        <f t="shared" si="4"/>
        <v/>
      </c>
    </row>
    <row r="67" spans="2:37" x14ac:dyDescent="0.25">
      <c r="B67" s="144" t="s">
        <v>298</v>
      </c>
      <c r="C67" s="145"/>
      <c r="D67" s="86"/>
      <c r="E67" s="35" t="s">
        <v>1</v>
      </c>
      <c r="AI67" s="7">
        <f t="shared" si="3"/>
        <v>0</v>
      </c>
      <c r="AJ67" s="7" t="str">
        <f t="shared" si="1"/>
        <v/>
      </c>
      <c r="AK67" s="14" t="str">
        <f t="shared" si="4"/>
        <v/>
      </c>
    </row>
    <row r="68" spans="2:37" ht="16.5" thickBot="1" x14ac:dyDescent="0.3">
      <c r="B68" s="146" t="s">
        <v>303</v>
      </c>
      <c r="C68" s="147"/>
      <c r="D68" s="86"/>
      <c r="E68" s="35" t="s">
        <v>1</v>
      </c>
      <c r="AI68" s="7">
        <f t="shared" si="3"/>
        <v>0</v>
      </c>
      <c r="AJ68" s="7" t="str">
        <f t="shared" si="1"/>
        <v/>
      </c>
      <c r="AK68" s="14" t="str">
        <f t="shared" si="4"/>
        <v/>
      </c>
    </row>
    <row r="69" spans="2:37" x14ac:dyDescent="0.25">
      <c r="D69" s="86"/>
      <c r="E69" s="35" t="s">
        <v>1</v>
      </c>
      <c r="AI69" s="7">
        <f t="shared" si="3"/>
        <v>0</v>
      </c>
      <c r="AJ69" s="7" t="str">
        <f t="shared" si="1"/>
        <v/>
      </c>
      <c r="AK69" s="14" t="str">
        <f t="shared" si="4"/>
        <v/>
      </c>
    </row>
    <row r="70" spans="2:37" x14ac:dyDescent="0.25">
      <c r="D70" s="86"/>
      <c r="E70" s="35" t="s">
        <v>1</v>
      </c>
      <c r="AI70" s="7">
        <f t="shared" si="3"/>
        <v>0</v>
      </c>
      <c r="AJ70" s="7" t="str">
        <f t="shared" si="1"/>
        <v/>
      </c>
      <c r="AK70" s="14" t="str">
        <f t="shared" si="4"/>
        <v/>
      </c>
    </row>
    <row r="71" spans="2:37" x14ac:dyDescent="0.25">
      <c r="D71" s="86"/>
      <c r="E71" s="35" t="s">
        <v>1</v>
      </c>
      <c r="AI71" s="7">
        <f t="shared" si="3"/>
        <v>0</v>
      </c>
      <c r="AJ71" s="7" t="str">
        <f t="shared" si="1"/>
        <v/>
      </c>
      <c r="AK71" s="14" t="str">
        <f t="shared" si="4"/>
        <v/>
      </c>
    </row>
    <row r="72" spans="2:37" x14ac:dyDescent="0.25">
      <c r="D72" s="86"/>
      <c r="E72" s="35" t="s">
        <v>1</v>
      </c>
      <c r="AI72" s="7">
        <f t="shared" si="3"/>
        <v>0</v>
      </c>
      <c r="AJ72" s="7" t="str">
        <f t="shared" si="1"/>
        <v/>
      </c>
      <c r="AK72" s="14" t="str">
        <f t="shared" si="4"/>
        <v/>
      </c>
    </row>
    <row r="73" spans="2:37" x14ac:dyDescent="0.25">
      <c r="D73" s="86"/>
      <c r="E73" s="35" t="s">
        <v>1</v>
      </c>
      <c r="AI73" s="7">
        <f t="shared" si="3"/>
        <v>0</v>
      </c>
      <c r="AJ73" s="7" t="str">
        <f t="shared" si="1"/>
        <v/>
      </c>
      <c r="AK73" s="14" t="str">
        <f t="shared" si="4"/>
        <v/>
      </c>
    </row>
    <row r="74" spans="2:37" x14ac:dyDescent="0.25">
      <c r="D74" s="86"/>
      <c r="E74" s="35" t="s">
        <v>1</v>
      </c>
      <c r="AI74" s="7">
        <f t="shared" si="3"/>
        <v>0</v>
      </c>
      <c r="AJ74" s="7" t="str">
        <f t="shared" si="1"/>
        <v/>
      </c>
      <c r="AK74" s="14" t="str">
        <f t="shared" si="4"/>
        <v/>
      </c>
    </row>
    <row r="75" spans="2:37" x14ac:dyDescent="0.25">
      <c r="D75" s="86"/>
      <c r="E75" s="35" t="s">
        <v>1</v>
      </c>
      <c r="AI75" s="7">
        <f t="shared" si="3"/>
        <v>0</v>
      </c>
      <c r="AJ75" s="7" t="str">
        <f t="shared" si="1"/>
        <v/>
      </c>
      <c r="AK75" s="14" t="str">
        <f t="shared" si="4"/>
        <v/>
      </c>
    </row>
    <row r="76" spans="2:37" x14ac:dyDescent="0.25">
      <c r="D76" s="86"/>
      <c r="E76" s="35" t="s">
        <v>1</v>
      </c>
      <c r="AI76" s="7">
        <f t="shared" si="3"/>
        <v>0</v>
      </c>
      <c r="AJ76" s="7" t="str">
        <f t="shared" si="1"/>
        <v/>
      </c>
      <c r="AK76" s="14" t="str">
        <f t="shared" si="4"/>
        <v/>
      </c>
    </row>
    <row r="77" spans="2:37" x14ac:dyDescent="0.25">
      <c r="D77" s="86"/>
      <c r="E77" s="35" t="s">
        <v>1</v>
      </c>
      <c r="AI77" s="7">
        <f t="shared" si="3"/>
        <v>0</v>
      </c>
      <c r="AJ77" s="7" t="str">
        <f t="shared" si="1"/>
        <v/>
      </c>
      <c r="AK77" s="14" t="str">
        <f t="shared" si="4"/>
        <v/>
      </c>
    </row>
    <row r="78" spans="2:37" x14ac:dyDescent="0.25">
      <c r="D78" s="86"/>
      <c r="E78" s="35" t="s">
        <v>1</v>
      </c>
      <c r="AI78" s="7">
        <f t="shared" si="3"/>
        <v>0</v>
      </c>
      <c r="AJ78" s="7" t="str">
        <f t="shared" si="1"/>
        <v/>
      </c>
      <c r="AK78" s="14" t="str">
        <f t="shared" si="4"/>
        <v/>
      </c>
    </row>
    <row r="79" spans="2:37" x14ac:dyDescent="0.25">
      <c r="D79" s="86"/>
      <c r="E79" s="35" t="s">
        <v>1</v>
      </c>
      <c r="AI79" s="7">
        <f t="shared" si="3"/>
        <v>0</v>
      </c>
      <c r="AJ79" s="7" t="str">
        <f t="shared" si="1"/>
        <v/>
      </c>
      <c r="AK79" s="14" t="str">
        <f t="shared" si="4"/>
        <v/>
      </c>
    </row>
    <row r="80" spans="2:37" x14ac:dyDescent="0.25">
      <c r="D80" s="86"/>
      <c r="E80" s="35" t="s">
        <v>1</v>
      </c>
      <c r="AI80" s="7">
        <f t="shared" si="3"/>
        <v>0</v>
      </c>
      <c r="AJ80" s="7" t="str">
        <f t="shared" si="1"/>
        <v/>
      </c>
      <c r="AK80" s="14" t="str">
        <f t="shared" si="4"/>
        <v/>
      </c>
    </row>
    <row r="81" spans="4:37" x14ac:dyDescent="0.25">
      <c r="D81" s="86"/>
      <c r="E81" s="35" t="s">
        <v>1</v>
      </c>
      <c r="AI81" s="7">
        <f t="shared" si="3"/>
        <v>0</v>
      </c>
      <c r="AJ81" s="7" t="str">
        <f t="shared" ref="AJ81:AJ115" si="5">IF(AI81=AI80,"",AI81)</f>
        <v/>
      </c>
      <c r="AK81" s="14" t="str">
        <f t="shared" si="4"/>
        <v/>
      </c>
    </row>
    <row r="82" spans="4:37" x14ac:dyDescent="0.25">
      <c r="D82" s="86"/>
      <c r="E82" s="35" t="s">
        <v>1</v>
      </c>
      <c r="AI82" s="7">
        <f t="shared" si="3"/>
        <v>0</v>
      </c>
      <c r="AJ82" s="7" t="str">
        <f t="shared" si="5"/>
        <v/>
      </c>
      <c r="AK82" s="14" t="str">
        <f t="shared" si="4"/>
        <v/>
      </c>
    </row>
    <row r="83" spans="4:37" x14ac:dyDescent="0.25">
      <c r="D83" s="86"/>
      <c r="E83" s="35" t="s">
        <v>1</v>
      </c>
      <c r="AI83" s="7">
        <f t="shared" si="3"/>
        <v>0</v>
      </c>
      <c r="AJ83" s="7" t="str">
        <f t="shared" si="5"/>
        <v/>
      </c>
      <c r="AK83" s="14" t="str">
        <f t="shared" si="4"/>
        <v/>
      </c>
    </row>
    <row r="84" spans="4:37" x14ac:dyDescent="0.25">
      <c r="D84" s="86"/>
      <c r="E84" s="35" t="s">
        <v>1</v>
      </c>
      <c r="AI84" s="7">
        <f t="shared" si="3"/>
        <v>0</v>
      </c>
      <c r="AJ84" s="7" t="str">
        <f t="shared" si="5"/>
        <v/>
      </c>
      <c r="AK84" s="14" t="str">
        <f t="shared" si="4"/>
        <v/>
      </c>
    </row>
    <row r="85" spans="4:37" x14ac:dyDescent="0.25">
      <c r="D85" s="86"/>
      <c r="E85" s="35" t="s">
        <v>1</v>
      </c>
      <c r="AI85" s="7">
        <f t="shared" si="3"/>
        <v>0</v>
      </c>
      <c r="AJ85" s="7" t="str">
        <f t="shared" si="5"/>
        <v/>
      </c>
      <c r="AK85" s="14" t="str">
        <f t="shared" si="4"/>
        <v/>
      </c>
    </row>
    <row r="86" spans="4:37" x14ac:dyDescent="0.25">
      <c r="D86" s="86"/>
      <c r="E86" s="35" t="s">
        <v>1</v>
      </c>
      <c r="AI86" s="7">
        <f t="shared" si="3"/>
        <v>0</v>
      </c>
      <c r="AJ86" s="7" t="str">
        <f t="shared" si="5"/>
        <v/>
      </c>
      <c r="AK86" s="14" t="str">
        <f t="shared" si="4"/>
        <v/>
      </c>
    </row>
    <row r="87" spans="4:37" x14ac:dyDescent="0.25">
      <c r="D87" s="86"/>
      <c r="E87" s="35" t="s">
        <v>1</v>
      </c>
      <c r="AI87" s="7">
        <f t="shared" si="3"/>
        <v>0</v>
      </c>
      <c r="AJ87" s="7" t="str">
        <f t="shared" si="5"/>
        <v/>
      </c>
      <c r="AK87" s="14" t="str">
        <f t="shared" si="4"/>
        <v/>
      </c>
    </row>
    <row r="88" spans="4:37" x14ac:dyDescent="0.25">
      <c r="D88" s="86"/>
      <c r="E88" s="35" t="s">
        <v>1</v>
      </c>
      <c r="AI88" s="7">
        <f t="shared" si="3"/>
        <v>0</v>
      </c>
      <c r="AJ88" s="7" t="str">
        <f t="shared" si="5"/>
        <v/>
      </c>
      <c r="AK88" s="14" t="str">
        <f t="shared" si="4"/>
        <v/>
      </c>
    </row>
    <row r="89" spans="4:37" x14ac:dyDescent="0.25">
      <c r="D89" s="86"/>
      <c r="E89" s="35" t="s">
        <v>1</v>
      </c>
      <c r="AI89" s="7">
        <f t="shared" si="3"/>
        <v>0</v>
      </c>
      <c r="AJ89" s="7" t="str">
        <f t="shared" si="5"/>
        <v/>
      </c>
      <c r="AK89" s="14" t="str">
        <f t="shared" si="4"/>
        <v/>
      </c>
    </row>
    <row r="90" spans="4:37" x14ac:dyDescent="0.25">
      <c r="D90" s="86"/>
      <c r="E90" s="35" t="s">
        <v>1</v>
      </c>
      <c r="AI90" s="7">
        <f t="shared" si="3"/>
        <v>0</v>
      </c>
      <c r="AJ90" s="7" t="str">
        <f t="shared" si="5"/>
        <v/>
      </c>
      <c r="AK90" s="14" t="str">
        <f t="shared" si="4"/>
        <v/>
      </c>
    </row>
    <row r="91" spans="4:37" x14ac:dyDescent="0.25">
      <c r="D91" s="86"/>
      <c r="E91" s="35" t="s">
        <v>1</v>
      </c>
      <c r="AI91" s="7">
        <f t="shared" si="3"/>
        <v>0</v>
      </c>
      <c r="AJ91" s="7" t="str">
        <f t="shared" si="5"/>
        <v/>
      </c>
      <c r="AK91" s="14" t="str">
        <f t="shared" si="4"/>
        <v/>
      </c>
    </row>
    <row r="92" spans="4:37" x14ac:dyDescent="0.25">
      <c r="D92" s="86"/>
      <c r="E92" s="35" t="s">
        <v>1</v>
      </c>
      <c r="AI92" s="7">
        <f t="shared" si="3"/>
        <v>0</v>
      </c>
      <c r="AJ92" s="7" t="str">
        <f t="shared" si="5"/>
        <v/>
      </c>
      <c r="AK92" s="14" t="str">
        <f t="shared" si="4"/>
        <v/>
      </c>
    </row>
    <row r="93" spans="4:37" x14ac:dyDescent="0.25">
      <c r="D93" s="86"/>
      <c r="E93" s="35" t="s">
        <v>1</v>
      </c>
      <c r="AI93" s="7">
        <f t="shared" si="3"/>
        <v>0</v>
      </c>
      <c r="AJ93" s="7" t="str">
        <f t="shared" si="5"/>
        <v/>
      </c>
      <c r="AK93" s="14" t="str">
        <f t="shared" si="4"/>
        <v/>
      </c>
    </row>
    <row r="94" spans="4:37" x14ac:dyDescent="0.25">
      <c r="D94" s="86"/>
      <c r="E94" s="35" t="s">
        <v>1</v>
      </c>
      <c r="AI94" s="7">
        <f t="shared" si="3"/>
        <v>0</v>
      </c>
      <c r="AJ94" s="7" t="str">
        <f t="shared" si="5"/>
        <v/>
      </c>
      <c r="AK94" s="14" t="str">
        <f t="shared" si="4"/>
        <v/>
      </c>
    </row>
    <row r="95" spans="4:37" x14ac:dyDescent="0.25">
      <c r="D95" s="86"/>
      <c r="E95" s="35" t="s">
        <v>1</v>
      </c>
      <c r="AI95" s="7">
        <f t="shared" si="3"/>
        <v>0</v>
      </c>
      <c r="AJ95" s="7" t="str">
        <f t="shared" si="5"/>
        <v/>
      </c>
      <c r="AK95" s="14" t="str">
        <f t="shared" si="4"/>
        <v/>
      </c>
    </row>
    <row r="96" spans="4:37" x14ac:dyDescent="0.25">
      <c r="D96" s="86"/>
      <c r="E96" s="35" t="s">
        <v>1</v>
      </c>
      <c r="AI96" s="7">
        <f t="shared" si="3"/>
        <v>0</v>
      </c>
      <c r="AJ96" s="7" t="str">
        <f t="shared" si="5"/>
        <v/>
      </c>
      <c r="AK96" s="14" t="str">
        <f t="shared" si="4"/>
        <v/>
      </c>
    </row>
    <row r="97" spans="4:37" x14ac:dyDescent="0.25">
      <c r="D97" s="86"/>
      <c r="E97" s="35" t="s">
        <v>1</v>
      </c>
      <c r="AI97" s="7">
        <f t="shared" si="3"/>
        <v>0</v>
      </c>
      <c r="AJ97" s="7" t="str">
        <f t="shared" si="5"/>
        <v/>
      </c>
      <c r="AK97" s="14" t="str">
        <f t="shared" si="4"/>
        <v/>
      </c>
    </row>
    <row r="98" spans="4:37" x14ac:dyDescent="0.25">
      <c r="D98" s="86"/>
      <c r="E98" s="35" t="s">
        <v>1</v>
      </c>
      <c r="AI98" s="7">
        <f t="shared" si="3"/>
        <v>0</v>
      </c>
      <c r="AJ98" s="7" t="str">
        <f t="shared" si="5"/>
        <v/>
      </c>
      <c r="AK98" s="14" t="str">
        <f t="shared" si="4"/>
        <v/>
      </c>
    </row>
    <row r="99" spans="4:37" x14ac:dyDescent="0.25">
      <c r="D99" s="86"/>
      <c r="E99" s="35" t="s">
        <v>1</v>
      </c>
      <c r="AI99" s="7">
        <f t="shared" si="3"/>
        <v>0</v>
      </c>
      <c r="AJ99" s="7" t="str">
        <f t="shared" si="5"/>
        <v/>
      </c>
      <c r="AK99" s="14" t="str">
        <f t="shared" si="4"/>
        <v/>
      </c>
    </row>
    <row r="100" spans="4:37" x14ac:dyDescent="0.25">
      <c r="D100" s="86"/>
      <c r="E100" s="35" t="s">
        <v>1</v>
      </c>
      <c r="AI100" s="7">
        <f t="shared" si="3"/>
        <v>0</v>
      </c>
      <c r="AJ100" s="7" t="str">
        <f t="shared" si="5"/>
        <v/>
      </c>
      <c r="AK100" s="14" t="str">
        <f t="shared" si="4"/>
        <v/>
      </c>
    </row>
    <row r="101" spans="4:37" x14ac:dyDescent="0.25">
      <c r="D101" s="86"/>
      <c r="E101" s="35" t="s">
        <v>1</v>
      </c>
      <c r="AI101" s="7">
        <f t="shared" si="3"/>
        <v>0</v>
      </c>
      <c r="AJ101" s="7" t="str">
        <f t="shared" si="5"/>
        <v/>
      </c>
      <c r="AK101" s="14" t="str">
        <f t="shared" si="4"/>
        <v/>
      </c>
    </row>
    <row r="102" spans="4:37" x14ac:dyDescent="0.25">
      <c r="D102" s="86"/>
      <c r="E102" s="35" t="s">
        <v>1</v>
      </c>
      <c r="AI102" s="7">
        <f t="shared" si="3"/>
        <v>0</v>
      </c>
      <c r="AJ102" s="7" t="str">
        <f t="shared" si="5"/>
        <v/>
      </c>
      <c r="AK102" s="14" t="str">
        <f t="shared" si="4"/>
        <v/>
      </c>
    </row>
    <row r="103" spans="4:37" x14ac:dyDescent="0.25">
      <c r="D103" s="86"/>
      <c r="E103" s="35" t="s">
        <v>1</v>
      </c>
      <c r="AI103" s="7">
        <f t="shared" si="3"/>
        <v>0</v>
      </c>
      <c r="AJ103" s="7" t="str">
        <f t="shared" si="5"/>
        <v/>
      </c>
      <c r="AK103" s="14" t="str">
        <f t="shared" si="4"/>
        <v/>
      </c>
    </row>
    <row r="104" spans="4:37" x14ac:dyDescent="0.25">
      <c r="D104" s="86"/>
      <c r="E104" s="35" t="s">
        <v>1</v>
      </c>
      <c r="AI104" s="7">
        <f t="shared" ref="AI104:AI115" si="6">IF(E104="Yes",AI103+1,AI103)</f>
        <v>0</v>
      </c>
      <c r="AJ104" s="7" t="str">
        <f t="shared" si="5"/>
        <v/>
      </c>
      <c r="AK104" s="14" t="str">
        <f t="shared" ref="AK104:AK115" si="7">IF(E104="Yes",D104,"")</f>
        <v/>
      </c>
    </row>
    <row r="105" spans="4:37" x14ac:dyDescent="0.25">
      <c r="D105" s="86"/>
      <c r="E105" s="35" t="s">
        <v>1</v>
      </c>
      <c r="AI105" s="7">
        <f t="shared" si="6"/>
        <v>0</v>
      </c>
      <c r="AJ105" s="7" t="str">
        <f t="shared" si="5"/>
        <v/>
      </c>
      <c r="AK105" s="14" t="str">
        <f t="shared" si="7"/>
        <v/>
      </c>
    </row>
    <row r="106" spans="4:37" x14ac:dyDescent="0.25">
      <c r="D106" s="86"/>
      <c r="E106" s="35" t="s">
        <v>1</v>
      </c>
      <c r="AI106" s="7">
        <f t="shared" si="6"/>
        <v>0</v>
      </c>
      <c r="AJ106" s="7" t="str">
        <f t="shared" si="5"/>
        <v/>
      </c>
      <c r="AK106" s="14" t="str">
        <f t="shared" si="7"/>
        <v/>
      </c>
    </row>
    <row r="107" spans="4:37" x14ac:dyDescent="0.25">
      <c r="D107" s="86"/>
      <c r="E107" s="35" t="s">
        <v>1</v>
      </c>
      <c r="AI107" s="7">
        <f t="shared" si="6"/>
        <v>0</v>
      </c>
      <c r="AJ107" s="7" t="str">
        <f t="shared" si="5"/>
        <v/>
      </c>
      <c r="AK107" s="14" t="str">
        <f t="shared" si="7"/>
        <v/>
      </c>
    </row>
    <row r="108" spans="4:37" x14ac:dyDescent="0.25">
      <c r="D108" s="86"/>
      <c r="E108" s="35" t="s">
        <v>1</v>
      </c>
      <c r="AI108" s="7">
        <f t="shared" si="6"/>
        <v>0</v>
      </c>
      <c r="AJ108" s="7" t="str">
        <f t="shared" si="5"/>
        <v/>
      </c>
      <c r="AK108" s="14" t="str">
        <f t="shared" si="7"/>
        <v/>
      </c>
    </row>
    <row r="109" spans="4:37" x14ac:dyDescent="0.25">
      <c r="D109" s="86"/>
      <c r="E109" s="35" t="s">
        <v>1</v>
      </c>
      <c r="AI109" s="7">
        <f t="shared" si="6"/>
        <v>0</v>
      </c>
      <c r="AJ109" s="7" t="str">
        <f t="shared" si="5"/>
        <v/>
      </c>
      <c r="AK109" s="14" t="str">
        <f t="shared" si="7"/>
        <v/>
      </c>
    </row>
    <row r="110" spans="4:37" x14ac:dyDescent="0.25">
      <c r="D110" s="86"/>
      <c r="E110" s="35" t="s">
        <v>1</v>
      </c>
      <c r="AI110" s="7">
        <f t="shared" si="6"/>
        <v>0</v>
      </c>
      <c r="AJ110" s="7" t="str">
        <f t="shared" si="5"/>
        <v/>
      </c>
      <c r="AK110" s="14" t="str">
        <f t="shared" si="7"/>
        <v/>
      </c>
    </row>
    <row r="111" spans="4:37" x14ac:dyDescent="0.25">
      <c r="D111" s="86"/>
      <c r="E111" s="35" t="s">
        <v>1</v>
      </c>
      <c r="AI111" s="7">
        <f t="shared" si="6"/>
        <v>0</v>
      </c>
      <c r="AJ111" s="7" t="str">
        <f t="shared" si="5"/>
        <v/>
      </c>
      <c r="AK111" s="14" t="str">
        <f t="shared" si="7"/>
        <v/>
      </c>
    </row>
    <row r="112" spans="4:37" x14ac:dyDescent="0.25">
      <c r="D112" s="86"/>
      <c r="E112" s="35" t="s">
        <v>1</v>
      </c>
      <c r="AI112" s="7">
        <f t="shared" si="6"/>
        <v>0</v>
      </c>
      <c r="AJ112" s="7" t="str">
        <f t="shared" si="5"/>
        <v/>
      </c>
      <c r="AK112" s="14" t="str">
        <f t="shared" si="7"/>
        <v/>
      </c>
    </row>
    <row r="113" spans="4:37" x14ac:dyDescent="0.25">
      <c r="D113" s="86"/>
      <c r="E113" s="35" t="s">
        <v>1</v>
      </c>
      <c r="AI113" s="7">
        <f t="shared" si="6"/>
        <v>0</v>
      </c>
      <c r="AJ113" s="7" t="str">
        <f t="shared" si="5"/>
        <v/>
      </c>
      <c r="AK113" s="14" t="str">
        <f t="shared" si="7"/>
        <v/>
      </c>
    </row>
    <row r="114" spans="4:37" x14ac:dyDescent="0.25">
      <c r="D114" s="86"/>
      <c r="E114" s="35" t="s">
        <v>1</v>
      </c>
      <c r="AI114" s="7">
        <f t="shared" si="6"/>
        <v>0</v>
      </c>
      <c r="AJ114" s="7" t="str">
        <f t="shared" si="5"/>
        <v/>
      </c>
      <c r="AK114" s="14" t="str">
        <f t="shared" si="7"/>
        <v/>
      </c>
    </row>
    <row r="115" spans="4:37" ht="16.5" thickBot="1" x14ac:dyDescent="0.3">
      <c r="D115" s="87"/>
      <c r="E115" s="36" t="s">
        <v>1</v>
      </c>
      <c r="AI115" s="7">
        <f t="shared" si="6"/>
        <v>0</v>
      </c>
      <c r="AJ115" s="7" t="str">
        <f t="shared" si="5"/>
        <v/>
      </c>
      <c r="AK115" s="14" t="str">
        <f t="shared" si="7"/>
        <v/>
      </c>
    </row>
    <row r="116" spans="4:37" x14ac:dyDescent="0.25">
      <c r="D116" s="16"/>
      <c r="E116" s="16"/>
      <c r="AK116" s="14"/>
    </row>
    <row r="117" spans="4:37" x14ac:dyDescent="0.25">
      <c r="D117" s="16"/>
      <c r="E117" s="16"/>
      <c r="AK117" s="14"/>
    </row>
    <row r="118" spans="4:37" x14ac:dyDescent="0.25">
      <c r="D118" s="16"/>
      <c r="E118" s="16"/>
      <c r="AK118" s="14"/>
    </row>
    <row r="119" spans="4:37" x14ac:dyDescent="0.25">
      <c r="D119" s="16"/>
      <c r="E119" s="16"/>
      <c r="AK119" s="14"/>
    </row>
    <row r="120" spans="4:37" x14ac:dyDescent="0.25">
      <c r="D120" s="16"/>
      <c r="E120" s="16"/>
      <c r="AK120" s="14"/>
    </row>
    <row r="121" spans="4:37" x14ac:dyDescent="0.25">
      <c r="D121" s="16"/>
      <c r="E121" s="16"/>
      <c r="AK121" s="14"/>
    </row>
    <row r="122" spans="4:37" x14ac:dyDescent="0.25">
      <c r="D122" s="16"/>
      <c r="E122" s="16"/>
      <c r="AK122" s="14"/>
    </row>
    <row r="123" spans="4:37" x14ac:dyDescent="0.25">
      <c r="D123" s="16"/>
      <c r="E123" s="16"/>
      <c r="AK123" s="14"/>
    </row>
    <row r="124" spans="4:37" x14ac:dyDescent="0.25">
      <c r="D124" s="16"/>
      <c r="E124" s="16"/>
      <c r="AK124" s="14"/>
    </row>
    <row r="125" spans="4:37" x14ac:dyDescent="0.25">
      <c r="D125" s="16"/>
      <c r="E125" s="16"/>
      <c r="AK125" s="14"/>
    </row>
    <row r="126" spans="4:37" x14ac:dyDescent="0.25">
      <c r="D126" s="16"/>
      <c r="E126" s="16"/>
      <c r="AK126" s="14"/>
    </row>
    <row r="127" spans="4:37" x14ac:dyDescent="0.25">
      <c r="D127" s="16"/>
      <c r="E127" s="16"/>
      <c r="AK127" s="14"/>
    </row>
    <row r="128" spans="4:37" x14ac:dyDescent="0.25">
      <c r="D128" s="17"/>
      <c r="E128" s="17"/>
      <c r="AK128" s="14"/>
    </row>
    <row r="129" spans="4:37" x14ac:dyDescent="0.25">
      <c r="D129" s="16"/>
      <c r="E129" s="16"/>
      <c r="AK129" s="14"/>
    </row>
    <row r="130" spans="4:37" x14ac:dyDescent="0.25">
      <c r="D130" s="16"/>
      <c r="E130" s="16"/>
      <c r="AK130" s="14"/>
    </row>
    <row r="131" spans="4:37" x14ac:dyDescent="0.25">
      <c r="D131" s="16"/>
      <c r="E131" s="16"/>
      <c r="AK131" s="14"/>
    </row>
    <row r="132" spans="4:37" x14ac:dyDescent="0.25">
      <c r="D132" s="16"/>
      <c r="E132" s="16"/>
      <c r="AK132" s="14"/>
    </row>
    <row r="133" spans="4:37" x14ac:dyDescent="0.25">
      <c r="D133" s="16"/>
      <c r="E133" s="16"/>
      <c r="AK133" s="14"/>
    </row>
    <row r="134" spans="4:37" x14ac:dyDescent="0.25">
      <c r="D134" s="16"/>
      <c r="E134" s="16"/>
      <c r="AK134" s="14"/>
    </row>
    <row r="135" spans="4:37" x14ac:dyDescent="0.25">
      <c r="D135" s="16"/>
      <c r="E135" s="16"/>
      <c r="AK135" s="14"/>
    </row>
    <row r="136" spans="4:37" x14ac:dyDescent="0.25">
      <c r="D136" s="16"/>
      <c r="E136" s="16"/>
      <c r="AK136" s="14"/>
    </row>
    <row r="137" spans="4:37" x14ac:dyDescent="0.25">
      <c r="D137" s="16"/>
      <c r="E137" s="16"/>
      <c r="AK137" s="14"/>
    </row>
    <row r="138" spans="4:37" x14ac:dyDescent="0.25">
      <c r="D138" s="16"/>
      <c r="E138" s="16"/>
      <c r="AK138" s="14"/>
    </row>
    <row r="139" spans="4:37" x14ac:dyDescent="0.25">
      <c r="D139" s="16"/>
      <c r="E139" s="16"/>
      <c r="AK139" s="14"/>
    </row>
    <row r="140" spans="4:37" x14ac:dyDescent="0.25">
      <c r="D140" s="16"/>
      <c r="E140" s="16"/>
      <c r="AK140" s="14"/>
    </row>
    <row r="141" spans="4:37" x14ac:dyDescent="0.25">
      <c r="D141" s="16"/>
      <c r="E141" s="16"/>
      <c r="AK141" s="14"/>
    </row>
    <row r="142" spans="4:37" x14ac:dyDescent="0.25">
      <c r="D142" s="17"/>
      <c r="E142" s="17"/>
      <c r="AK142" s="14"/>
    </row>
    <row r="143" spans="4:37" x14ac:dyDescent="0.25">
      <c r="D143" s="16"/>
      <c r="E143" s="16"/>
      <c r="AK143" s="14"/>
    </row>
    <row r="144" spans="4:37" x14ac:dyDescent="0.25">
      <c r="D144" s="16"/>
      <c r="E144" s="16"/>
      <c r="AK144" s="14"/>
    </row>
    <row r="145" spans="4:37" x14ac:dyDescent="0.25">
      <c r="D145" s="16"/>
      <c r="E145" s="16"/>
      <c r="AK145" s="14"/>
    </row>
    <row r="146" spans="4:37" x14ac:dyDescent="0.25">
      <c r="D146" s="16"/>
      <c r="E146" s="16"/>
      <c r="AK146" s="14"/>
    </row>
    <row r="147" spans="4:37" x14ac:dyDescent="0.25">
      <c r="D147" s="16"/>
      <c r="E147" s="16"/>
      <c r="AK147" s="14"/>
    </row>
    <row r="148" spans="4:37" x14ac:dyDescent="0.25">
      <c r="D148" s="16"/>
      <c r="E148" s="16"/>
      <c r="AK148" s="14"/>
    </row>
    <row r="149" spans="4:37" x14ac:dyDescent="0.25">
      <c r="D149" s="16"/>
      <c r="E149" s="16"/>
      <c r="AK149" s="14"/>
    </row>
    <row r="150" spans="4:37" x14ac:dyDescent="0.25">
      <c r="D150" s="16"/>
      <c r="E150" s="16"/>
      <c r="AK150" s="14"/>
    </row>
    <row r="151" spans="4:37" x14ac:dyDescent="0.25">
      <c r="D151" s="17"/>
      <c r="E151" s="17"/>
      <c r="AK151" s="14"/>
    </row>
    <row r="152" spans="4:37" x14ac:dyDescent="0.25">
      <c r="D152" s="16"/>
      <c r="E152" s="16"/>
      <c r="AK152" s="14"/>
    </row>
    <row r="153" spans="4:37" x14ac:dyDescent="0.25">
      <c r="D153" s="16"/>
      <c r="E153" s="16"/>
      <c r="AK153" s="14"/>
    </row>
    <row r="154" spans="4:37" x14ac:dyDescent="0.25">
      <c r="D154" s="16"/>
      <c r="E154" s="16"/>
      <c r="AK154" s="14"/>
    </row>
    <row r="155" spans="4:37" x14ac:dyDescent="0.25">
      <c r="D155" s="16"/>
      <c r="E155" s="16"/>
      <c r="AK155" s="14"/>
    </row>
    <row r="156" spans="4:37" x14ac:dyDescent="0.25">
      <c r="D156" s="16"/>
      <c r="E156" s="16"/>
      <c r="AK156" s="14"/>
    </row>
    <row r="157" spans="4:37" x14ac:dyDescent="0.25">
      <c r="D157" s="16"/>
      <c r="E157" s="16"/>
      <c r="AK157" s="14"/>
    </row>
    <row r="158" spans="4:37" x14ac:dyDescent="0.25">
      <c r="D158" s="16"/>
      <c r="E158" s="16"/>
      <c r="AK158" s="14"/>
    </row>
    <row r="159" spans="4:37" x14ac:dyDescent="0.25">
      <c r="D159" s="17"/>
      <c r="E159" s="17"/>
      <c r="AK159" s="14"/>
    </row>
    <row r="160" spans="4:37" x14ac:dyDescent="0.25">
      <c r="D160" s="16"/>
      <c r="E160" s="16"/>
      <c r="AK160" s="14"/>
    </row>
    <row r="161" spans="4:37" x14ac:dyDescent="0.25">
      <c r="D161" s="16"/>
      <c r="E161" s="16"/>
      <c r="AK161" s="14"/>
    </row>
    <row r="162" spans="4:37" x14ac:dyDescent="0.25">
      <c r="D162" s="16"/>
      <c r="E162" s="16"/>
      <c r="AK162" s="14"/>
    </row>
    <row r="163" spans="4:37" x14ac:dyDescent="0.25">
      <c r="D163" s="16"/>
      <c r="E163" s="16"/>
      <c r="AK163" s="14"/>
    </row>
    <row r="164" spans="4:37" x14ac:dyDescent="0.25">
      <c r="D164" s="16"/>
      <c r="E164" s="16"/>
      <c r="AK164" s="14"/>
    </row>
    <row r="165" spans="4:37" x14ac:dyDescent="0.25">
      <c r="D165" s="16"/>
      <c r="E165" s="16"/>
      <c r="AK165" s="14"/>
    </row>
    <row r="166" spans="4:37" x14ac:dyDescent="0.25">
      <c r="D166" s="16"/>
      <c r="E166" s="16"/>
      <c r="AK166" s="14"/>
    </row>
    <row r="167" spans="4:37" x14ac:dyDescent="0.25">
      <c r="D167" s="16"/>
      <c r="E167" s="16"/>
      <c r="AK167" s="14"/>
    </row>
    <row r="168" spans="4:37" x14ac:dyDescent="0.25">
      <c r="D168" s="16"/>
      <c r="E168" s="16"/>
      <c r="AK168" s="14"/>
    </row>
    <row r="169" spans="4:37" x14ac:dyDescent="0.25">
      <c r="D169" s="16"/>
      <c r="E169" s="16"/>
      <c r="AK169" s="14"/>
    </row>
    <row r="170" spans="4:37" x14ac:dyDescent="0.25">
      <c r="D170" s="16"/>
      <c r="E170" s="16"/>
      <c r="AK170" s="14"/>
    </row>
    <row r="171" spans="4:37" x14ac:dyDescent="0.25">
      <c r="D171" s="16"/>
      <c r="E171" s="16"/>
      <c r="AK171" s="14"/>
    </row>
    <row r="172" spans="4:37" x14ac:dyDescent="0.25">
      <c r="D172" s="16"/>
      <c r="E172" s="16"/>
      <c r="AK172" s="14"/>
    </row>
    <row r="173" spans="4:37" x14ac:dyDescent="0.25">
      <c r="D173" s="16"/>
      <c r="E173" s="16"/>
      <c r="AK173" s="14"/>
    </row>
    <row r="174" spans="4:37" x14ac:dyDescent="0.25">
      <c r="D174" s="16"/>
      <c r="E174" s="16"/>
      <c r="AK174" s="14"/>
    </row>
    <row r="175" spans="4:37" x14ac:dyDescent="0.25">
      <c r="D175" s="16"/>
      <c r="E175" s="16"/>
      <c r="AK175" s="14"/>
    </row>
    <row r="177" spans="36:37" x14ac:dyDescent="0.25">
      <c r="AJ177" s="7" t="str">
        <f t="shared" ref="AJ177" si="8">IF(AI177=AI176,"",AI177)</f>
        <v/>
      </c>
      <c r="AK177" s="14" t="str">
        <f t="shared" ref="AK177:AK179" si="9">IF(E177="Yes",D177,"")</f>
        <v/>
      </c>
    </row>
    <row r="178" spans="36:37" x14ac:dyDescent="0.25">
      <c r="AJ178" s="7" t="str">
        <f t="shared" ref="AJ178:AJ179" si="10">IF(AI178=AI177,"",AI178)</f>
        <v/>
      </c>
      <c r="AK178" s="14" t="str">
        <f t="shared" si="9"/>
        <v/>
      </c>
    </row>
    <row r="179" spans="36:37" x14ac:dyDescent="0.25">
      <c r="AJ179" s="7" t="str">
        <f t="shared" si="10"/>
        <v/>
      </c>
      <c r="AK179" s="14" t="str">
        <f t="shared" si="9"/>
        <v/>
      </c>
    </row>
  </sheetData>
  <sheetProtection algorithmName="SHA-512" hashValue="RmeOW51CmwWEEeSiz6i84IHx2klY9Z78fnGMtnj3/dFKMcV4KqLFP2k1SNkwjhXu3LtLPlon4mVXonapwSQvZw==" saltValue="4qavg2s0Z0ko7QPo2C3BdQ==" spinCount="100000" sheet="1" objects="1" scenarios="1"/>
  <sortState xmlns:xlrd2="http://schemas.microsoft.com/office/spreadsheetml/2017/richdata2" ref="D113:D127">
    <sortCondition ref="D113:D127"/>
  </sortState>
  <mergeCells count="3">
    <mergeCell ref="D13:E13"/>
    <mergeCell ref="D3:E8"/>
    <mergeCell ref="D10:E12"/>
  </mergeCells>
  <dataValidations count="1">
    <dataValidation type="list" allowBlank="1" showInputMessage="1" showErrorMessage="1" sqref="E160:E175 E152:E158 E143:E150 E53:E56 E66:E127 E58:E64 E129:E141 E16:E28 E30:E35 E37:E42 E44:E46 E48:E51" xr:uid="{00000000-0002-0000-0300-000000000000}">
      <formula1>yn</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2:AN202"/>
  <sheetViews>
    <sheetView zoomScaleNormal="100" workbookViewId="0">
      <selection activeCell="D3" sqref="D3:E8"/>
    </sheetView>
  </sheetViews>
  <sheetFormatPr defaultColWidth="8.85546875" defaultRowHeight="15.75" x14ac:dyDescent="0.25"/>
  <cols>
    <col min="1" max="3" width="8.85546875" style="6"/>
    <col min="4" max="4" width="55.7109375" style="6" customWidth="1"/>
    <col min="5" max="5" width="40.7109375" style="6" customWidth="1"/>
    <col min="6" max="23" width="8.85546875" style="6"/>
    <col min="24" max="24" width="8.85546875" style="18"/>
    <col min="25" max="25" width="15.85546875" style="18" customWidth="1"/>
    <col min="26" max="26" width="8.85546875" style="18"/>
    <col min="27" max="27" width="44.7109375" style="18" bestFit="1" customWidth="1"/>
    <col min="28" max="40" width="8.85546875" style="18"/>
    <col min="41" max="16384" width="8.85546875" style="6"/>
  </cols>
  <sheetData>
    <row r="2" spans="2:37" ht="16.5" thickBot="1" x14ac:dyDescent="0.3"/>
    <row r="3" spans="2:37" ht="15.75" customHeight="1" x14ac:dyDescent="0.25">
      <c r="D3" s="292" t="s">
        <v>184</v>
      </c>
      <c r="E3" s="293"/>
    </row>
    <row r="4" spans="2:37" ht="15.75" customHeight="1" x14ac:dyDescent="0.25">
      <c r="D4" s="294"/>
      <c r="E4" s="295"/>
    </row>
    <row r="5" spans="2:37" ht="15.75" customHeight="1" x14ac:dyDescent="0.25">
      <c r="D5" s="294"/>
      <c r="E5" s="295"/>
    </row>
    <row r="6" spans="2:37" ht="15.75" customHeight="1" x14ac:dyDescent="0.25">
      <c r="D6" s="294"/>
      <c r="E6" s="295"/>
    </row>
    <row r="7" spans="2:37" ht="16.5" customHeight="1" x14ac:dyDescent="0.25">
      <c r="D7" s="294"/>
      <c r="E7" s="295"/>
    </row>
    <row r="8" spans="2:37" ht="16.5" thickBot="1" x14ac:dyDescent="0.3">
      <c r="D8" s="296"/>
      <c r="E8" s="297"/>
    </row>
    <row r="9" spans="2:37" ht="16.5" thickBot="1" x14ac:dyDescent="0.3"/>
    <row r="10" spans="2:37" ht="15.75" customHeight="1" x14ac:dyDescent="0.25">
      <c r="D10" s="298" t="s">
        <v>259</v>
      </c>
      <c r="E10" s="299"/>
    </row>
    <row r="11" spans="2:37" ht="15.75" customHeight="1" x14ac:dyDescent="0.25">
      <c r="D11" s="168"/>
      <c r="E11" s="170"/>
    </row>
    <row r="12" spans="2:37" ht="29.25" customHeight="1" thickBot="1" x14ac:dyDescent="0.3">
      <c r="D12" s="168"/>
      <c r="E12" s="170"/>
    </row>
    <row r="13" spans="2:37" ht="21.75" customHeight="1" thickBot="1" x14ac:dyDescent="0.3">
      <c r="D13" s="290" t="s">
        <v>262</v>
      </c>
      <c r="E13" s="291"/>
    </row>
    <row r="14" spans="2:37" ht="16.5" thickBot="1" x14ac:dyDescent="0.3">
      <c r="D14" s="16"/>
      <c r="E14" s="17"/>
    </row>
    <row r="15" spans="2:37" ht="17.25" customHeight="1" thickBot="1" x14ac:dyDescent="0.3">
      <c r="B15" s="142" t="s">
        <v>297</v>
      </c>
      <c r="C15" s="143"/>
      <c r="D15" s="93" t="s">
        <v>260</v>
      </c>
      <c r="E15" s="21" t="s">
        <v>113</v>
      </c>
      <c r="AI15" s="18">
        <v>0</v>
      </c>
    </row>
    <row r="16" spans="2:37" ht="17.25" customHeight="1" x14ac:dyDescent="0.25">
      <c r="B16" s="144" t="s">
        <v>298</v>
      </c>
      <c r="C16" s="145"/>
      <c r="D16" s="94" t="s">
        <v>237</v>
      </c>
      <c r="E16" s="34" t="s">
        <v>1</v>
      </c>
      <c r="AI16" s="18">
        <f>IF(E16="Yes",AI15+1,AI15)</f>
        <v>0</v>
      </c>
      <c r="AJ16" s="18" t="str">
        <f>IF(AI16=AI15,"",AI16)</f>
        <v/>
      </c>
      <c r="AK16" s="38" t="str">
        <f t="shared" ref="AK16" si="0">IF(E16="Yes",D16,"")</f>
        <v/>
      </c>
    </row>
    <row r="17" spans="2:37" ht="17.25" customHeight="1" x14ac:dyDescent="0.25">
      <c r="B17" s="144" t="s">
        <v>304</v>
      </c>
      <c r="C17" s="145"/>
      <c r="D17" s="95" t="s">
        <v>346</v>
      </c>
      <c r="E17" s="35" t="s">
        <v>1</v>
      </c>
      <c r="AI17" s="18">
        <f t="shared" ref="AI17:AI80" si="1">IF(E17="Yes",AI16+1,AI16)</f>
        <v>0</v>
      </c>
      <c r="AJ17" s="18" t="str">
        <f t="shared" ref="AJ17:AJ80" si="2">IF(AI17=AI16,"",AI17)</f>
        <v/>
      </c>
      <c r="AK17" s="38" t="str">
        <f t="shared" ref="AK17:AK80" si="3">IF(E17="Yes",D17,"")</f>
        <v/>
      </c>
    </row>
    <row r="18" spans="2:37" ht="17.25" customHeight="1" thickBot="1" x14ac:dyDescent="0.3">
      <c r="B18" s="146" t="s">
        <v>300</v>
      </c>
      <c r="C18" s="147"/>
      <c r="D18" s="96" t="s">
        <v>238</v>
      </c>
      <c r="E18" s="35" t="s">
        <v>1</v>
      </c>
      <c r="AI18" s="18">
        <f t="shared" si="1"/>
        <v>0</v>
      </c>
      <c r="AJ18" s="18" t="str">
        <f t="shared" si="2"/>
        <v/>
      </c>
      <c r="AK18" s="38" t="str">
        <f t="shared" si="3"/>
        <v/>
      </c>
    </row>
    <row r="19" spans="2:37" ht="17.25" customHeight="1" thickBot="1" x14ac:dyDescent="0.3">
      <c r="D19" s="93" t="s">
        <v>239</v>
      </c>
      <c r="E19" s="21" t="s">
        <v>113</v>
      </c>
      <c r="AI19" s="18">
        <f t="shared" si="1"/>
        <v>0</v>
      </c>
      <c r="AJ19" s="18" t="str">
        <f t="shared" si="2"/>
        <v/>
      </c>
      <c r="AK19" s="38" t="str">
        <f t="shared" si="3"/>
        <v/>
      </c>
    </row>
    <row r="20" spans="2:37" ht="17.25" customHeight="1" x14ac:dyDescent="0.25">
      <c r="D20" s="94" t="s">
        <v>240</v>
      </c>
      <c r="E20" s="35" t="s">
        <v>1</v>
      </c>
      <c r="AI20" s="18">
        <f t="shared" si="1"/>
        <v>0</v>
      </c>
      <c r="AJ20" s="18" t="str">
        <f t="shared" si="2"/>
        <v/>
      </c>
      <c r="AK20" s="38" t="str">
        <f t="shared" si="3"/>
        <v/>
      </c>
    </row>
    <row r="21" spans="2:37" ht="17.25" customHeight="1" x14ac:dyDescent="0.25">
      <c r="D21" s="95" t="s">
        <v>241</v>
      </c>
      <c r="E21" s="35" t="s">
        <v>1</v>
      </c>
      <c r="AI21" s="18">
        <f t="shared" si="1"/>
        <v>0</v>
      </c>
      <c r="AJ21" s="18" t="str">
        <f t="shared" si="2"/>
        <v/>
      </c>
      <c r="AK21" s="38" t="str">
        <f t="shared" si="3"/>
        <v/>
      </c>
    </row>
    <row r="22" spans="2:37" ht="17.25" customHeight="1" x14ac:dyDescent="0.25">
      <c r="D22" s="95" t="s">
        <v>242</v>
      </c>
      <c r="E22" s="35" t="s">
        <v>1</v>
      </c>
      <c r="AI22" s="18">
        <f t="shared" si="1"/>
        <v>0</v>
      </c>
      <c r="AJ22" s="18" t="str">
        <f t="shared" si="2"/>
        <v/>
      </c>
      <c r="AK22" s="38" t="str">
        <f t="shared" si="3"/>
        <v/>
      </c>
    </row>
    <row r="23" spans="2:37" ht="17.25" customHeight="1" x14ac:dyDescent="0.25">
      <c r="D23" s="95" t="s">
        <v>243</v>
      </c>
      <c r="E23" s="35" t="s">
        <v>1</v>
      </c>
      <c r="AI23" s="18">
        <f t="shared" si="1"/>
        <v>0</v>
      </c>
      <c r="AJ23" s="18" t="str">
        <f t="shared" si="2"/>
        <v/>
      </c>
      <c r="AK23" s="38" t="str">
        <f t="shared" si="3"/>
        <v/>
      </c>
    </row>
    <row r="24" spans="2:37" ht="17.25" customHeight="1" thickBot="1" x14ac:dyDescent="0.3">
      <c r="D24" s="96" t="s">
        <v>244</v>
      </c>
      <c r="E24" s="35" t="s">
        <v>1</v>
      </c>
      <c r="AI24" s="18">
        <f t="shared" si="1"/>
        <v>0</v>
      </c>
      <c r="AJ24" s="18" t="str">
        <f t="shared" si="2"/>
        <v/>
      </c>
      <c r="AK24" s="38" t="str">
        <f t="shared" si="3"/>
        <v/>
      </c>
    </row>
    <row r="25" spans="2:37" ht="17.25" customHeight="1" thickBot="1" x14ac:dyDescent="0.3">
      <c r="D25" s="93" t="s">
        <v>132</v>
      </c>
      <c r="E25" s="21" t="s">
        <v>113</v>
      </c>
      <c r="AI25" s="18">
        <f t="shared" si="1"/>
        <v>0</v>
      </c>
      <c r="AJ25" s="18" t="str">
        <f t="shared" si="2"/>
        <v/>
      </c>
      <c r="AK25" s="38" t="str">
        <f t="shared" si="3"/>
        <v/>
      </c>
    </row>
    <row r="26" spans="2:37" ht="17.25" customHeight="1" x14ac:dyDescent="0.25">
      <c r="D26" s="94" t="s">
        <v>245</v>
      </c>
      <c r="E26" s="35" t="s">
        <v>1</v>
      </c>
      <c r="AI26" s="18">
        <f t="shared" si="1"/>
        <v>0</v>
      </c>
      <c r="AJ26" s="18" t="str">
        <f t="shared" si="2"/>
        <v/>
      </c>
      <c r="AK26" s="38" t="str">
        <f t="shared" si="3"/>
        <v/>
      </c>
    </row>
    <row r="27" spans="2:37" ht="17.25" customHeight="1" x14ac:dyDescent="0.25">
      <c r="D27" s="95" t="s">
        <v>246</v>
      </c>
      <c r="E27" s="35" t="s">
        <v>1</v>
      </c>
      <c r="AI27" s="18">
        <f t="shared" si="1"/>
        <v>0</v>
      </c>
      <c r="AJ27" s="18" t="str">
        <f t="shared" si="2"/>
        <v/>
      </c>
      <c r="AK27" s="38" t="str">
        <f t="shared" si="3"/>
        <v/>
      </c>
    </row>
    <row r="28" spans="2:37" ht="17.25" customHeight="1" x14ac:dyDescent="0.25">
      <c r="D28" s="95" t="s">
        <v>247</v>
      </c>
      <c r="E28" s="35" t="s">
        <v>1</v>
      </c>
      <c r="AI28" s="18">
        <f t="shared" si="1"/>
        <v>0</v>
      </c>
      <c r="AJ28" s="18" t="str">
        <f t="shared" si="2"/>
        <v/>
      </c>
      <c r="AK28" s="38" t="str">
        <f t="shared" si="3"/>
        <v/>
      </c>
    </row>
    <row r="29" spans="2:37" ht="17.25" customHeight="1" x14ac:dyDescent="0.25">
      <c r="D29" s="95" t="s">
        <v>248</v>
      </c>
      <c r="E29" s="35" t="s">
        <v>1</v>
      </c>
      <c r="AI29" s="18">
        <f t="shared" si="1"/>
        <v>0</v>
      </c>
      <c r="AJ29" s="18" t="str">
        <f t="shared" si="2"/>
        <v/>
      </c>
      <c r="AK29" s="38" t="str">
        <f t="shared" si="3"/>
        <v/>
      </c>
    </row>
    <row r="30" spans="2:37" ht="17.25" customHeight="1" thickBot="1" x14ac:dyDescent="0.3">
      <c r="D30" s="96" t="s">
        <v>249</v>
      </c>
      <c r="E30" s="35" t="s">
        <v>1</v>
      </c>
      <c r="AI30" s="18">
        <f t="shared" si="1"/>
        <v>0</v>
      </c>
      <c r="AJ30" s="18" t="str">
        <f t="shared" si="2"/>
        <v/>
      </c>
      <c r="AK30" s="38" t="str">
        <f t="shared" si="3"/>
        <v/>
      </c>
    </row>
    <row r="31" spans="2:37" ht="17.25" customHeight="1" thickBot="1" x14ac:dyDescent="0.3">
      <c r="D31" s="93" t="s">
        <v>261</v>
      </c>
      <c r="E31" s="21" t="s">
        <v>113</v>
      </c>
      <c r="AI31" s="18">
        <f t="shared" si="1"/>
        <v>0</v>
      </c>
      <c r="AJ31" s="18" t="str">
        <f t="shared" si="2"/>
        <v/>
      </c>
      <c r="AK31" s="38" t="str">
        <f t="shared" si="3"/>
        <v/>
      </c>
    </row>
    <row r="32" spans="2:37" ht="17.25" customHeight="1" x14ac:dyDescent="0.25">
      <c r="D32" s="94" t="s">
        <v>250</v>
      </c>
      <c r="E32" s="35" t="s">
        <v>1</v>
      </c>
      <c r="AI32" s="18">
        <f t="shared" si="1"/>
        <v>0</v>
      </c>
      <c r="AJ32" s="18" t="str">
        <f t="shared" si="2"/>
        <v/>
      </c>
      <c r="AK32" s="38" t="str">
        <f t="shared" si="3"/>
        <v/>
      </c>
    </row>
    <row r="33" spans="2:37" ht="17.25" customHeight="1" x14ac:dyDescent="0.25">
      <c r="D33" s="95" t="s">
        <v>251</v>
      </c>
      <c r="E33" s="35" t="s">
        <v>1</v>
      </c>
      <c r="AI33" s="18">
        <f t="shared" si="1"/>
        <v>0</v>
      </c>
      <c r="AJ33" s="18" t="str">
        <f t="shared" si="2"/>
        <v/>
      </c>
      <c r="AK33" s="38" t="str">
        <f t="shared" si="3"/>
        <v/>
      </c>
    </row>
    <row r="34" spans="2:37" ht="17.25" customHeight="1" x14ac:dyDescent="0.25">
      <c r="D34" s="95" t="s">
        <v>252</v>
      </c>
      <c r="E34" s="35" t="s">
        <v>1</v>
      </c>
      <c r="AI34" s="18">
        <f t="shared" si="1"/>
        <v>0</v>
      </c>
      <c r="AJ34" s="18" t="str">
        <f t="shared" si="2"/>
        <v/>
      </c>
      <c r="AK34" s="38" t="str">
        <f t="shared" si="3"/>
        <v/>
      </c>
    </row>
    <row r="35" spans="2:37" ht="17.25" customHeight="1" thickBot="1" x14ac:dyDescent="0.3">
      <c r="D35" s="96" t="s">
        <v>253</v>
      </c>
      <c r="E35" s="35" t="s">
        <v>1</v>
      </c>
      <c r="AI35" s="18">
        <f t="shared" si="1"/>
        <v>0</v>
      </c>
      <c r="AJ35" s="18" t="str">
        <f t="shared" si="2"/>
        <v/>
      </c>
      <c r="AK35" s="38" t="str">
        <f t="shared" si="3"/>
        <v/>
      </c>
    </row>
    <row r="36" spans="2:37" ht="17.25" customHeight="1" thickBot="1" x14ac:dyDescent="0.3">
      <c r="D36" s="93" t="s">
        <v>254</v>
      </c>
      <c r="E36" s="21" t="s">
        <v>113</v>
      </c>
      <c r="AI36" s="18">
        <f t="shared" si="1"/>
        <v>0</v>
      </c>
      <c r="AJ36" s="18" t="str">
        <f t="shared" si="2"/>
        <v/>
      </c>
      <c r="AK36" s="38" t="str">
        <f t="shared" si="3"/>
        <v/>
      </c>
    </row>
    <row r="37" spans="2:37" ht="17.25" customHeight="1" x14ac:dyDescent="0.25">
      <c r="D37" s="94" t="s">
        <v>255</v>
      </c>
      <c r="E37" s="35" t="s">
        <v>1</v>
      </c>
      <c r="AI37" s="18">
        <f t="shared" si="1"/>
        <v>0</v>
      </c>
      <c r="AJ37" s="18" t="str">
        <f t="shared" si="2"/>
        <v/>
      </c>
      <c r="AK37" s="38" t="str">
        <f t="shared" si="3"/>
        <v/>
      </c>
    </row>
    <row r="38" spans="2:37" ht="17.25" customHeight="1" x14ac:dyDescent="0.25">
      <c r="D38" s="95" t="s">
        <v>256</v>
      </c>
      <c r="E38" s="35" t="s">
        <v>1</v>
      </c>
      <c r="AI38" s="18">
        <f t="shared" si="1"/>
        <v>0</v>
      </c>
      <c r="AJ38" s="18" t="str">
        <f t="shared" si="2"/>
        <v/>
      </c>
      <c r="AK38" s="38" t="str">
        <f t="shared" si="3"/>
        <v/>
      </c>
    </row>
    <row r="39" spans="2:37" ht="17.25" customHeight="1" x14ac:dyDescent="0.25">
      <c r="D39" s="95" t="s">
        <v>257</v>
      </c>
      <c r="E39" s="35" t="s">
        <v>1</v>
      </c>
      <c r="AI39" s="18">
        <f t="shared" si="1"/>
        <v>0</v>
      </c>
      <c r="AJ39" s="18" t="str">
        <f t="shared" si="2"/>
        <v/>
      </c>
      <c r="AK39" s="38" t="str">
        <f t="shared" si="3"/>
        <v/>
      </c>
    </row>
    <row r="40" spans="2:37" ht="17.25" customHeight="1" thickBot="1" x14ac:dyDescent="0.3">
      <c r="D40" s="97" t="s">
        <v>258</v>
      </c>
      <c r="E40" s="36" t="s">
        <v>1</v>
      </c>
      <c r="AI40" s="18">
        <f t="shared" si="1"/>
        <v>0</v>
      </c>
      <c r="AJ40" s="18" t="str">
        <f t="shared" si="2"/>
        <v/>
      </c>
      <c r="AK40" s="38" t="str">
        <f t="shared" si="3"/>
        <v/>
      </c>
    </row>
    <row r="41" spans="2:37" ht="16.5" thickBot="1" x14ac:dyDescent="0.3">
      <c r="B41" s="142" t="s">
        <v>293</v>
      </c>
      <c r="C41" s="143"/>
      <c r="D41" s="65" t="s">
        <v>302</v>
      </c>
      <c r="E41" s="29" t="s">
        <v>113</v>
      </c>
      <c r="AI41" s="18">
        <f t="shared" si="1"/>
        <v>0</v>
      </c>
      <c r="AJ41" s="18" t="str">
        <f t="shared" si="2"/>
        <v/>
      </c>
      <c r="AK41" s="38" t="str">
        <f t="shared" si="3"/>
        <v/>
      </c>
    </row>
    <row r="42" spans="2:37" x14ac:dyDescent="0.25">
      <c r="B42" s="144" t="s">
        <v>294</v>
      </c>
      <c r="C42" s="145"/>
      <c r="D42" s="85"/>
      <c r="E42" s="42" t="s">
        <v>1</v>
      </c>
      <c r="AI42" s="18">
        <f t="shared" si="1"/>
        <v>0</v>
      </c>
      <c r="AJ42" s="18" t="str">
        <f t="shared" si="2"/>
        <v/>
      </c>
      <c r="AK42" s="38" t="str">
        <f t="shared" si="3"/>
        <v/>
      </c>
    </row>
    <row r="43" spans="2:37" x14ac:dyDescent="0.25">
      <c r="B43" s="144" t="s">
        <v>298</v>
      </c>
      <c r="C43" s="145"/>
      <c r="D43" s="86"/>
      <c r="E43" s="35" t="s">
        <v>1</v>
      </c>
      <c r="AI43" s="18">
        <f t="shared" si="1"/>
        <v>0</v>
      </c>
      <c r="AJ43" s="18" t="str">
        <f t="shared" si="2"/>
        <v/>
      </c>
      <c r="AK43" s="38" t="str">
        <f t="shared" si="3"/>
        <v/>
      </c>
    </row>
    <row r="44" spans="2:37" ht="16.5" thickBot="1" x14ac:dyDescent="0.3">
      <c r="B44" s="146" t="s">
        <v>303</v>
      </c>
      <c r="C44" s="147"/>
      <c r="D44" s="86"/>
      <c r="E44" s="35" t="s">
        <v>1</v>
      </c>
      <c r="AI44" s="18">
        <f t="shared" si="1"/>
        <v>0</v>
      </c>
      <c r="AJ44" s="18" t="str">
        <f t="shared" si="2"/>
        <v/>
      </c>
      <c r="AK44" s="38" t="str">
        <f t="shared" si="3"/>
        <v/>
      </c>
    </row>
    <row r="45" spans="2:37" x14ac:dyDescent="0.25">
      <c r="D45" s="86"/>
      <c r="E45" s="35" t="s">
        <v>1</v>
      </c>
      <c r="AI45" s="18">
        <f t="shared" si="1"/>
        <v>0</v>
      </c>
      <c r="AJ45" s="18" t="str">
        <f t="shared" si="2"/>
        <v/>
      </c>
      <c r="AK45" s="38" t="str">
        <f t="shared" si="3"/>
        <v/>
      </c>
    </row>
    <row r="46" spans="2:37" x14ac:dyDescent="0.25">
      <c r="D46" s="86"/>
      <c r="E46" s="35" t="s">
        <v>1</v>
      </c>
      <c r="AI46" s="18">
        <f t="shared" si="1"/>
        <v>0</v>
      </c>
      <c r="AJ46" s="18" t="str">
        <f t="shared" si="2"/>
        <v/>
      </c>
      <c r="AK46" s="38" t="str">
        <f t="shared" si="3"/>
        <v/>
      </c>
    </row>
    <row r="47" spans="2:37" x14ac:dyDescent="0.25">
      <c r="D47" s="86"/>
      <c r="E47" s="35" t="s">
        <v>1</v>
      </c>
      <c r="AI47" s="18">
        <f t="shared" si="1"/>
        <v>0</v>
      </c>
      <c r="AJ47" s="18" t="str">
        <f t="shared" si="2"/>
        <v/>
      </c>
      <c r="AK47" s="38" t="str">
        <f t="shared" si="3"/>
        <v/>
      </c>
    </row>
    <row r="48" spans="2:37" x14ac:dyDescent="0.25">
      <c r="D48" s="86"/>
      <c r="E48" s="35" t="s">
        <v>1</v>
      </c>
      <c r="AI48" s="18">
        <f t="shared" si="1"/>
        <v>0</v>
      </c>
      <c r="AJ48" s="18" t="str">
        <f t="shared" si="2"/>
        <v/>
      </c>
      <c r="AK48" s="38" t="str">
        <f t="shared" si="3"/>
        <v/>
      </c>
    </row>
    <row r="49" spans="4:37" x14ac:dyDescent="0.25">
      <c r="D49" s="86"/>
      <c r="E49" s="35" t="s">
        <v>1</v>
      </c>
      <c r="AI49" s="18">
        <f t="shared" si="1"/>
        <v>0</v>
      </c>
      <c r="AJ49" s="18" t="str">
        <f t="shared" si="2"/>
        <v/>
      </c>
      <c r="AK49" s="38" t="str">
        <f t="shared" si="3"/>
        <v/>
      </c>
    </row>
    <row r="50" spans="4:37" x14ac:dyDescent="0.25">
      <c r="D50" s="86"/>
      <c r="E50" s="35" t="s">
        <v>1</v>
      </c>
      <c r="AI50" s="18">
        <f t="shared" si="1"/>
        <v>0</v>
      </c>
      <c r="AJ50" s="18" t="str">
        <f t="shared" si="2"/>
        <v/>
      </c>
      <c r="AK50" s="38" t="str">
        <f t="shared" si="3"/>
        <v/>
      </c>
    </row>
    <row r="51" spans="4:37" x14ac:dyDescent="0.25">
      <c r="D51" s="86"/>
      <c r="E51" s="35" t="s">
        <v>1</v>
      </c>
      <c r="AI51" s="18">
        <f t="shared" si="1"/>
        <v>0</v>
      </c>
      <c r="AJ51" s="18" t="str">
        <f t="shared" si="2"/>
        <v/>
      </c>
      <c r="AK51" s="38" t="str">
        <f t="shared" si="3"/>
        <v/>
      </c>
    </row>
    <row r="52" spans="4:37" x14ac:dyDescent="0.25">
      <c r="D52" s="86"/>
      <c r="E52" s="35" t="s">
        <v>1</v>
      </c>
      <c r="AI52" s="18">
        <f t="shared" si="1"/>
        <v>0</v>
      </c>
      <c r="AJ52" s="18" t="str">
        <f t="shared" si="2"/>
        <v/>
      </c>
      <c r="AK52" s="38" t="str">
        <f t="shared" si="3"/>
        <v/>
      </c>
    </row>
    <row r="53" spans="4:37" x14ac:dyDescent="0.25">
      <c r="D53" s="86"/>
      <c r="E53" s="35" t="s">
        <v>1</v>
      </c>
      <c r="AI53" s="18">
        <f t="shared" si="1"/>
        <v>0</v>
      </c>
      <c r="AJ53" s="18" t="str">
        <f t="shared" si="2"/>
        <v/>
      </c>
      <c r="AK53" s="38" t="str">
        <f t="shared" si="3"/>
        <v/>
      </c>
    </row>
    <row r="54" spans="4:37" x14ac:dyDescent="0.25">
      <c r="D54" s="86"/>
      <c r="E54" s="35" t="s">
        <v>1</v>
      </c>
      <c r="AI54" s="18">
        <f t="shared" si="1"/>
        <v>0</v>
      </c>
      <c r="AJ54" s="18" t="str">
        <f t="shared" si="2"/>
        <v/>
      </c>
      <c r="AK54" s="38" t="str">
        <f t="shared" si="3"/>
        <v/>
      </c>
    </row>
    <row r="55" spans="4:37" x14ac:dyDescent="0.25">
      <c r="D55" s="86"/>
      <c r="E55" s="35" t="s">
        <v>1</v>
      </c>
      <c r="AI55" s="18">
        <f t="shared" si="1"/>
        <v>0</v>
      </c>
      <c r="AJ55" s="18" t="str">
        <f t="shared" si="2"/>
        <v/>
      </c>
      <c r="AK55" s="38" t="str">
        <f t="shared" si="3"/>
        <v/>
      </c>
    </row>
    <row r="56" spans="4:37" x14ac:dyDescent="0.25">
      <c r="D56" s="86"/>
      <c r="E56" s="35" t="s">
        <v>1</v>
      </c>
      <c r="AI56" s="18">
        <f t="shared" si="1"/>
        <v>0</v>
      </c>
      <c r="AJ56" s="18" t="str">
        <f t="shared" si="2"/>
        <v/>
      </c>
      <c r="AK56" s="38" t="str">
        <f t="shared" si="3"/>
        <v/>
      </c>
    </row>
    <row r="57" spans="4:37" x14ac:dyDescent="0.25">
      <c r="D57" s="86"/>
      <c r="E57" s="35" t="s">
        <v>1</v>
      </c>
      <c r="AI57" s="18">
        <f t="shared" si="1"/>
        <v>0</v>
      </c>
      <c r="AJ57" s="18" t="str">
        <f t="shared" si="2"/>
        <v/>
      </c>
      <c r="AK57" s="38" t="str">
        <f t="shared" si="3"/>
        <v/>
      </c>
    </row>
    <row r="58" spans="4:37" x14ac:dyDescent="0.25">
      <c r="D58" s="86"/>
      <c r="E58" s="35" t="s">
        <v>1</v>
      </c>
      <c r="AI58" s="18">
        <f t="shared" si="1"/>
        <v>0</v>
      </c>
      <c r="AJ58" s="18" t="str">
        <f t="shared" si="2"/>
        <v/>
      </c>
      <c r="AK58" s="38" t="str">
        <f t="shared" si="3"/>
        <v/>
      </c>
    </row>
    <row r="59" spans="4:37" x14ac:dyDescent="0.25">
      <c r="D59" s="86"/>
      <c r="E59" s="35" t="s">
        <v>1</v>
      </c>
      <c r="AI59" s="18">
        <f t="shared" si="1"/>
        <v>0</v>
      </c>
      <c r="AJ59" s="18" t="str">
        <f t="shared" si="2"/>
        <v/>
      </c>
      <c r="AK59" s="38" t="str">
        <f t="shared" si="3"/>
        <v/>
      </c>
    </row>
    <row r="60" spans="4:37" x14ac:dyDescent="0.25">
      <c r="D60" s="86"/>
      <c r="E60" s="35" t="s">
        <v>1</v>
      </c>
      <c r="AI60" s="18">
        <f t="shared" si="1"/>
        <v>0</v>
      </c>
      <c r="AJ60" s="18" t="str">
        <f t="shared" si="2"/>
        <v/>
      </c>
      <c r="AK60" s="38" t="str">
        <f t="shared" si="3"/>
        <v/>
      </c>
    </row>
    <row r="61" spans="4:37" x14ac:dyDescent="0.25">
      <c r="D61" s="86"/>
      <c r="E61" s="35" t="s">
        <v>1</v>
      </c>
      <c r="AI61" s="18">
        <f t="shared" si="1"/>
        <v>0</v>
      </c>
      <c r="AJ61" s="18" t="str">
        <f t="shared" si="2"/>
        <v/>
      </c>
      <c r="AK61" s="38" t="str">
        <f t="shared" si="3"/>
        <v/>
      </c>
    </row>
    <row r="62" spans="4:37" x14ac:dyDescent="0.25">
      <c r="D62" s="86"/>
      <c r="E62" s="35" t="s">
        <v>1</v>
      </c>
      <c r="AI62" s="18">
        <f t="shared" si="1"/>
        <v>0</v>
      </c>
      <c r="AJ62" s="18" t="str">
        <f t="shared" si="2"/>
        <v/>
      </c>
      <c r="AK62" s="38" t="str">
        <f t="shared" si="3"/>
        <v/>
      </c>
    </row>
    <row r="63" spans="4:37" x14ac:dyDescent="0.25">
      <c r="D63" s="86"/>
      <c r="E63" s="35" t="s">
        <v>1</v>
      </c>
      <c r="AI63" s="18">
        <f t="shared" si="1"/>
        <v>0</v>
      </c>
      <c r="AJ63" s="18" t="str">
        <f t="shared" si="2"/>
        <v/>
      </c>
      <c r="AK63" s="38" t="str">
        <f t="shared" si="3"/>
        <v/>
      </c>
    </row>
    <row r="64" spans="4:37" x14ac:dyDescent="0.25">
      <c r="D64" s="86"/>
      <c r="E64" s="35" t="s">
        <v>1</v>
      </c>
      <c r="AI64" s="18">
        <f t="shared" si="1"/>
        <v>0</v>
      </c>
      <c r="AJ64" s="18" t="str">
        <f t="shared" si="2"/>
        <v/>
      </c>
      <c r="AK64" s="38" t="str">
        <f t="shared" si="3"/>
        <v/>
      </c>
    </row>
    <row r="65" spans="4:37" x14ac:dyDescent="0.25">
      <c r="D65" s="86"/>
      <c r="E65" s="35" t="s">
        <v>1</v>
      </c>
      <c r="AI65" s="18">
        <f t="shared" si="1"/>
        <v>0</v>
      </c>
      <c r="AJ65" s="18" t="str">
        <f t="shared" si="2"/>
        <v/>
      </c>
      <c r="AK65" s="38" t="str">
        <f t="shared" si="3"/>
        <v/>
      </c>
    </row>
    <row r="66" spans="4:37" x14ac:dyDescent="0.25">
      <c r="D66" s="86"/>
      <c r="E66" s="35" t="s">
        <v>1</v>
      </c>
      <c r="AI66" s="18">
        <f t="shared" si="1"/>
        <v>0</v>
      </c>
      <c r="AJ66" s="18" t="str">
        <f t="shared" si="2"/>
        <v/>
      </c>
      <c r="AK66" s="38" t="str">
        <f t="shared" si="3"/>
        <v/>
      </c>
    </row>
    <row r="67" spans="4:37" x14ac:dyDescent="0.25">
      <c r="D67" s="86"/>
      <c r="E67" s="35" t="s">
        <v>1</v>
      </c>
      <c r="AI67" s="18">
        <f t="shared" si="1"/>
        <v>0</v>
      </c>
      <c r="AJ67" s="18" t="str">
        <f t="shared" si="2"/>
        <v/>
      </c>
      <c r="AK67" s="38" t="str">
        <f t="shared" si="3"/>
        <v/>
      </c>
    </row>
    <row r="68" spans="4:37" x14ac:dyDescent="0.25">
      <c r="D68" s="86"/>
      <c r="E68" s="35" t="s">
        <v>1</v>
      </c>
      <c r="AI68" s="18">
        <f t="shared" si="1"/>
        <v>0</v>
      </c>
      <c r="AJ68" s="18" t="str">
        <f t="shared" si="2"/>
        <v/>
      </c>
      <c r="AK68" s="38" t="str">
        <f t="shared" si="3"/>
        <v/>
      </c>
    </row>
    <row r="69" spans="4:37" x14ac:dyDescent="0.25">
      <c r="D69" s="86"/>
      <c r="E69" s="35" t="s">
        <v>1</v>
      </c>
      <c r="AI69" s="18">
        <f t="shared" si="1"/>
        <v>0</v>
      </c>
      <c r="AJ69" s="18" t="str">
        <f t="shared" si="2"/>
        <v/>
      </c>
      <c r="AK69" s="38" t="str">
        <f t="shared" si="3"/>
        <v/>
      </c>
    </row>
    <row r="70" spans="4:37" x14ac:dyDescent="0.25">
      <c r="D70" s="86"/>
      <c r="E70" s="35" t="s">
        <v>1</v>
      </c>
      <c r="AI70" s="18">
        <f t="shared" si="1"/>
        <v>0</v>
      </c>
      <c r="AJ70" s="18" t="str">
        <f t="shared" si="2"/>
        <v/>
      </c>
      <c r="AK70" s="38" t="str">
        <f t="shared" si="3"/>
        <v/>
      </c>
    </row>
    <row r="71" spans="4:37" x14ac:dyDescent="0.25">
      <c r="D71" s="86"/>
      <c r="E71" s="35" t="s">
        <v>1</v>
      </c>
      <c r="AI71" s="18">
        <f t="shared" si="1"/>
        <v>0</v>
      </c>
      <c r="AJ71" s="18" t="str">
        <f t="shared" si="2"/>
        <v/>
      </c>
      <c r="AK71" s="38" t="str">
        <f t="shared" si="3"/>
        <v/>
      </c>
    </row>
    <row r="72" spans="4:37" x14ac:dyDescent="0.25">
      <c r="D72" s="86"/>
      <c r="E72" s="35" t="s">
        <v>1</v>
      </c>
      <c r="AI72" s="18">
        <f t="shared" si="1"/>
        <v>0</v>
      </c>
      <c r="AJ72" s="18" t="str">
        <f t="shared" si="2"/>
        <v/>
      </c>
      <c r="AK72" s="38" t="str">
        <f t="shared" si="3"/>
        <v/>
      </c>
    </row>
    <row r="73" spans="4:37" x14ac:dyDescent="0.25">
      <c r="D73" s="86"/>
      <c r="E73" s="35" t="s">
        <v>1</v>
      </c>
      <c r="AI73" s="18">
        <f t="shared" si="1"/>
        <v>0</v>
      </c>
      <c r="AJ73" s="18" t="str">
        <f t="shared" si="2"/>
        <v/>
      </c>
      <c r="AK73" s="38" t="str">
        <f t="shared" si="3"/>
        <v/>
      </c>
    </row>
    <row r="74" spans="4:37" x14ac:dyDescent="0.25">
      <c r="D74" s="86"/>
      <c r="E74" s="35" t="s">
        <v>1</v>
      </c>
      <c r="AI74" s="18">
        <f t="shared" si="1"/>
        <v>0</v>
      </c>
      <c r="AJ74" s="18" t="str">
        <f t="shared" si="2"/>
        <v/>
      </c>
      <c r="AK74" s="38" t="str">
        <f t="shared" si="3"/>
        <v/>
      </c>
    </row>
    <row r="75" spans="4:37" x14ac:dyDescent="0.25">
      <c r="D75" s="86"/>
      <c r="E75" s="35" t="s">
        <v>1</v>
      </c>
      <c r="AI75" s="18">
        <f t="shared" si="1"/>
        <v>0</v>
      </c>
      <c r="AJ75" s="18" t="str">
        <f t="shared" si="2"/>
        <v/>
      </c>
      <c r="AK75" s="38" t="str">
        <f t="shared" si="3"/>
        <v/>
      </c>
    </row>
    <row r="76" spans="4:37" x14ac:dyDescent="0.25">
      <c r="D76" s="86"/>
      <c r="E76" s="35" t="s">
        <v>1</v>
      </c>
      <c r="AI76" s="18">
        <f t="shared" si="1"/>
        <v>0</v>
      </c>
      <c r="AJ76" s="18" t="str">
        <f t="shared" si="2"/>
        <v/>
      </c>
      <c r="AK76" s="38" t="str">
        <f t="shared" si="3"/>
        <v/>
      </c>
    </row>
    <row r="77" spans="4:37" x14ac:dyDescent="0.25">
      <c r="D77" s="86"/>
      <c r="E77" s="35" t="s">
        <v>1</v>
      </c>
      <c r="AI77" s="18">
        <f t="shared" si="1"/>
        <v>0</v>
      </c>
      <c r="AJ77" s="18" t="str">
        <f t="shared" si="2"/>
        <v/>
      </c>
      <c r="AK77" s="38" t="str">
        <f t="shared" si="3"/>
        <v/>
      </c>
    </row>
    <row r="78" spans="4:37" x14ac:dyDescent="0.25">
      <c r="D78" s="86"/>
      <c r="E78" s="35" t="s">
        <v>1</v>
      </c>
      <c r="AI78" s="18">
        <f t="shared" si="1"/>
        <v>0</v>
      </c>
      <c r="AJ78" s="18" t="str">
        <f t="shared" si="2"/>
        <v/>
      </c>
      <c r="AK78" s="38" t="str">
        <f t="shared" si="3"/>
        <v/>
      </c>
    </row>
    <row r="79" spans="4:37" x14ac:dyDescent="0.25">
      <c r="D79" s="86"/>
      <c r="E79" s="35" t="s">
        <v>1</v>
      </c>
      <c r="AI79" s="18">
        <f t="shared" si="1"/>
        <v>0</v>
      </c>
      <c r="AJ79" s="18" t="str">
        <f t="shared" si="2"/>
        <v/>
      </c>
      <c r="AK79" s="38" t="str">
        <f t="shared" si="3"/>
        <v/>
      </c>
    </row>
    <row r="80" spans="4:37" x14ac:dyDescent="0.25">
      <c r="D80" s="86"/>
      <c r="E80" s="35" t="s">
        <v>1</v>
      </c>
      <c r="AI80" s="18">
        <f t="shared" si="1"/>
        <v>0</v>
      </c>
      <c r="AJ80" s="18" t="str">
        <f t="shared" si="2"/>
        <v/>
      </c>
      <c r="AK80" s="38" t="str">
        <f t="shared" si="3"/>
        <v/>
      </c>
    </row>
    <row r="81" spans="4:37" x14ac:dyDescent="0.25">
      <c r="D81" s="86"/>
      <c r="E81" s="35" t="s">
        <v>1</v>
      </c>
      <c r="AI81" s="18">
        <f t="shared" ref="AI81:AI91" si="4">IF(E81="Yes",AI80+1,AI80)</f>
        <v>0</v>
      </c>
      <c r="AJ81" s="18" t="str">
        <f t="shared" ref="AJ81:AJ91" si="5">IF(AI81=AI80,"",AI81)</f>
        <v/>
      </c>
      <c r="AK81" s="38" t="str">
        <f t="shared" ref="AK81:AK91" si="6">IF(E81="Yes",D81,"")</f>
        <v/>
      </c>
    </row>
    <row r="82" spans="4:37" x14ac:dyDescent="0.25">
      <c r="D82" s="86"/>
      <c r="E82" s="35" t="s">
        <v>1</v>
      </c>
      <c r="AI82" s="18">
        <f t="shared" si="4"/>
        <v>0</v>
      </c>
      <c r="AJ82" s="18" t="str">
        <f t="shared" si="5"/>
        <v/>
      </c>
      <c r="AK82" s="38" t="str">
        <f t="shared" si="6"/>
        <v/>
      </c>
    </row>
    <row r="83" spans="4:37" x14ac:dyDescent="0.25">
      <c r="D83" s="86"/>
      <c r="E83" s="35" t="s">
        <v>1</v>
      </c>
      <c r="AI83" s="18">
        <f t="shared" si="4"/>
        <v>0</v>
      </c>
      <c r="AJ83" s="18" t="str">
        <f t="shared" si="5"/>
        <v/>
      </c>
      <c r="AK83" s="38" t="str">
        <f t="shared" si="6"/>
        <v/>
      </c>
    </row>
    <row r="84" spans="4:37" x14ac:dyDescent="0.25">
      <c r="D84" s="86"/>
      <c r="E84" s="35" t="s">
        <v>1</v>
      </c>
      <c r="AI84" s="18">
        <f t="shared" si="4"/>
        <v>0</v>
      </c>
      <c r="AJ84" s="18" t="str">
        <f t="shared" si="5"/>
        <v/>
      </c>
      <c r="AK84" s="38" t="str">
        <f t="shared" si="6"/>
        <v/>
      </c>
    </row>
    <row r="85" spans="4:37" x14ac:dyDescent="0.25">
      <c r="D85" s="86"/>
      <c r="E85" s="35" t="s">
        <v>1</v>
      </c>
      <c r="AI85" s="18">
        <f t="shared" si="4"/>
        <v>0</v>
      </c>
      <c r="AJ85" s="18" t="str">
        <f t="shared" si="5"/>
        <v/>
      </c>
      <c r="AK85" s="38" t="str">
        <f t="shared" si="6"/>
        <v/>
      </c>
    </row>
    <row r="86" spans="4:37" x14ac:dyDescent="0.25">
      <c r="D86" s="86"/>
      <c r="E86" s="35" t="s">
        <v>1</v>
      </c>
      <c r="AI86" s="18">
        <f t="shared" si="4"/>
        <v>0</v>
      </c>
      <c r="AJ86" s="18" t="str">
        <f t="shared" si="5"/>
        <v/>
      </c>
      <c r="AK86" s="38" t="str">
        <f t="shared" si="6"/>
        <v/>
      </c>
    </row>
    <row r="87" spans="4:37" x14ac:dyDescent="0.25">
      <c r="D87" s="86"/>
      <c r="E87" s="35" t="s">
        <v>1</v>
      </c>
      <c r="AI87" s="18">
        <f t="shared" si="4"/>
        <v>0</v>
      </c>
      <c r="AJ87" s="18" t="str">
        <f t="shared" si="5"/>
        <v/>
      </c>
      <c r="AK87" s="38" t="str">
        <f t="shared" si="6"/>
        <v/>
      </c>
    </row>
    <row r="88" spans="4:37" x14ac:dyDescent="0.25">
      <c r="D88" s="86"/>
      <c r="E88" s="35" t="s">
        <v>1</v>
      </c>
      <c r="AI88" s="18">
        <f t="shared" si="4"/>
        <v>0</v>
      </c>
      <c r="AJ88" s="18" t="str">
        <f t="shared" si="5"/>
        <v/>
      </c>
      <c r="AK88" s="38" t="str">
        <f t="shared" si="6"/>
        <v/>
      </c>
    </row>
    <row r="89" spans="4:37" x14ac:dyDescent="0.25">
      <c r="D89" s="86"/>
      <c r="E89" s="35" t="s">
        <v>1</v>
      </c>
      <c r="AI89" s="18">
        <f t="shared" si="4"/>
        <v>0</v>
      </c>
      <c r="AJ89" s="18" t="str">
        <f t="shared" si="5"/>
        <v/>
      </c>
      <c r="AK89" s="38" t="str">
        <f t="shared" si="6"/>
        <v/>
      </c>
    </row>
    <row r="90" spans="4:37" x14ac:dyDescent="0.25">
      <c r="D90" s="86"/>
      <c r="E90" s="35" t="s">
        <v>1</v>
      </c>
      <c r="AI90" s="18">
        <f t="shared" si="4"/>
        <v>0</v>
      </c>
      <c r="AJ90" s="18" t="str">
        <f t="shared" si="5"/>
        <v/>
      </c>
      <c r="AK90" s="38" t="str">
        <f t="shared" si="6"/>
        <v/>
      </c>
    </row>
    <row r="91" spans="4:37" ht="16.5" thickBot="1" x14ac:dyDescent="0.3">
      <c r="D91" s="87"/>
      <c r="E91" s="36" t="s">
        <v>1</v>
      </c>
      <c r="AI91" s="18">
        <f t="shared" si="4"/>
        <v>0</v>
      </c>
      <c r="AJ91" s="18" t="str">
        <f t="shared" si="5"/>
        <v/>
      </c>
      <c r="AK91" s="38" t="str">
        <f t="shared" si="6"/>
        <v/>
      </c>
    </row>
    <row r="92" spans="4:37" x14ac:dyDescent="0.25">
      <c r="D92" s="16"/>
      <c r="E92" s="16"/>
      <c r="AK92" s="38"/>
    </row>
    <row r="93" spans="4:37" x14ac:dyDescent="0.25">
      <c r="D93" s="16"/>
      <c r="E93" s="16"/>
      <c r="AK93" s="38"/>
    </row>
    <row r="94" spans="4:37" x14ac:dyDescent="0.25">
      <c r="D94" s="16"/>
      <c r="E94" s="16"/>
      <c r="AK94" s="38"/>
    </row>
    <row r="95" spans="4:37" x14ac:dyDescent="0.25">
      <c r="D95" s="16"/>
      <c r="E95" s="16"/>
      <c r="AK95" s="38"/>
    </row>
    <row r="96" spans="4:37" x14ac:dyDescent="0.25">
      <c r="D96" s="16"/>
      <c r="E96" s="16"/>
      <c r="AK96" s="38"/>
    </row>
    <row r="97" spans="4:37" x14ac:dyDescent="0.25">
      <c r="D97" s="16"/>
      <c r="E97" s="16"/>
      <c r="AK97" s="38"/>
    </row>
    <row r="98" spans="4:37" x14ac:dyDescent="0.25">
      <c r="D98" s="17"/>
      <c r="E98" s="17"/>
      <c r="AK98" s="38"/>
    </row>
    <row r="99" spans="4:37" x14ac:dyDescent="0.25">
      <c r="D99" s="16"/>
      <c r="E99" s="16"/>
      <c r="AK99" s="38"/>
    </row>
    <row r="100" spans="4:37" x14ac:dyDescent="0.25">
      <c r="D100" s="16"/>
      <c r="E100" s="16"/>
      <c r="AK100" s="38"/>
    </row>
    <row r="101" spans="4:37" x14ac:dyDescent="0.25">
      <c r="D101" s="16"/>
      <c r="E101" s="16"/>
      <c r="AK101" s="38"/>
    </row>
    <row r="102" spans="4:37" x14ac:dyDescent="0.25">
      <c r="D102" s="16"/>
      <c r="E102" s="16"/>
      <c r="AK102" s="38"/>
    </row>
    <row r="103" spans="4:37" x14ac:dyDescent="0.25">
      <c r="D103" s="16"/>
      <c r="E103" s="16"/>
      <c r="AK103" s="38"/>
    </row>
    <row r="104" spans="4:37" x14ac:dyDescent="0.25">
      <c r="D104" s="16"/>
      <c r="E104" s="16"/>
      <c r="AK104" s="38"/>
    </row>
    <row r="105" spans="4:37" x14ac:dyDescent="0.25">
      <c r="D105" s="16"/>
      <c r="E105" s="16"/>
      <c r="AK105" s="38"/>
    </row>
    <row r="106" spans="4:37" x14ac:dyDescent="0.25">
      <c r="D106" s="16"/>
      <c r="E106" s="16"/>
      <c r="AK106" s="38"/>
    </row>
    <row r="107" spans="4:37" x14ac:dyDescent="0.25">
      <c r="D107" s="16"/>
      <c r="E107" s="16"/>
      <c r="AK107" s="38"/>
    </row>
    <row r="108" spans="4:37" x14ac:dyDescent="0.25">
      <c r="D108" s="16"/>
      <c r="E108" s="16"/>
      <c r="AK108" s="38"/>
    </row>
    <row r="109" spans="4:37" x14ac:dyDescent="0.25">
      <c r="D109" s="17"/>
      <c r="E109" s="17"/>
      <c r="AK109" s="38"/>
    </row>
    <row r="110" spans="4:37" x14ac:dyDescent="0.25">
      <c r="D110" s="16"/>
      <c r="E110" s="16"/>
      <c r="AK110" s="38"/>
    </row>
    <row r="111" spans="4:37" x14ac:dyDescent="0.25">
      <c r="D111" s="16"/>
      <c r="E111" s="16"/>
      <c r="AK111" s="38"/>
    </row>
    <row r="112" spans="4:37" x14ac:dyDescent="0.25">
      <c r="D112" s="16"/>
      <c r="E112" s="16"/>
      <c r="AK112" s="38"/>
    </row>
    <row r="113" spans="4:37" x14ac:dyDescent="0.25">
      <c r="D113" s="16"/>
      <c r="E113" s="16"/>
      <c r="AK113" s="38"/>
    </row>
    <row r="114" spans="4:37" x14ac:dyDescent="0.25">
      <c r="D114" s="16"/>
      <c r="E114" s="16"/>
      <c r="AK114" s="38"/>
    </row>
    <row r="115" spans="4:37" x14ac:dyDescent="0.25">
      <c r="D115" s="16"/>
      <c r="E115" s="16"/>
      <c r="AK115" s="38"/>
    </row>
    <row r="116" spans="4:37" x14ac:dyDescent="0.25">
      <c r="D116" s="16"/>
      <c r="E116" s="16"/>
      <c r="AK116" s="38"/>
    </row>
    <row r="117" spans="4:37" x14ac:dyDescent="0.25">
      <c r="D117" s="16"/>
      <c r="E117" s="16"/>
      <c r="AK117" s="38"/>
    </row>
    <row r="118" spans="4:37" x14ac:dyDescent="0.25">
      <c r="D118" s="16"/>
      <c r="E118" s="16"/>
      <c r="AK118" s="38"/>
    </row>
    <row r="119" spans="4:37" x14ac:dyDescent="0.25">
      <c r="D119" s="16"/>
      <c r="E119" s="16"/>
      <c r="AK119" s="38"/>
    </row>
    <row r="120" spans="4:37" x14ac:dyDescent="0.25">
      <c r="D120" s="16"/>
      <c r="E120" s="16"/>
      <c r="AK120" s="38"/>
    </row>
    <row r="121" spans="4:37" x14ac:dyDescent="0.25">
      <c r="D121" s="16"/>
      <c r="E121" s="16"/>
      <c r="AK121" s="38"/>
    </row>
    <row r="122" spans="4:37" x14ac:dyDescent="0.25">
      <c r="D122" s="16"/>
      <c r="E122" s="16"/>
      <c r="AK122" s="38"/>
    </row>
    <row r="123" spans="4:37" x14ac:dyDescent="0.25">
      <c r="D123" s="16"/>
      <c r="E123" s="16"/>
      <c r="AK123" s="38"/>
    </row>
    <row r="124" spans="4:37" x14ac:dyDescent="0.25">
      <c r="D124" s="16"/>
      <c r="E124" s="16"/>
      <c r="AK124" s="38"/>
    </row>
    <row r="125" spans="4:37" x14ac:dyDescent="0.25">
      <c r="D125" s="16"/>
      <c r="E125" s="16"/>
      <c r="AK125" s="38"/>
    </row>
    <row r="126" spans="4:37" x14ac:dyDescent="0.25">
      <c r="D126" s="16"/>
      <c r="E126" s="16"/>
      <c r="AK126" s="38"/>
    </row>
    <row r="127" spans="4:37" x14ac:dyDescent="0.25">
      <c r="D127" s="16"/>
      <c r="E127" s="16"/>
      <c r="AK127" s="38"/>
    </row>
    <row r="128" spans="4:37" x14ac:dyDescent="0.25">
      <c r="D128" s="16"/>
      <c r="E128" s="16"/>
      <c r="AK128" s="38"/>
    </row>
    <row r="129" spans="4:37" x14ac:dyDescent="0.25">
      <c r="D129" s="16"/>
      <c r="E129" s="16"/>
      <c r="AK129" s="38"/>
    </row>
    <row r="130" spans="4:37" x14ac:dyDescent="0.25">
      <c r="D130" s="16"/>
      <c r="E130" s="16"/>
      <c r="AK130" s="38"/>
    </row>
    <row r="131" spans="4:37" x14ac:dyDescent="0.25">
      <c r="D131" s="16"/>
      <c r="E131" s="16"/>
      <c r="AK131" s="38"/>
    </row>
    <row r="132" spans="4:37" x14ac:dyDescent="0.25">
      <c r="D132" s="16"/>
      <c r="E132" s="16"/>
      <c r="AK132" s="38"/>
    </row>
    <row r="133" spans="4:37" x14ac:dyDescent="0.25">
      <c r="D133" s="16"/>
      <c r="E133" s="16"/>
      <c r="AK133" s="38"/>
    </row>
    <row r="134" spans="4:37" x14ac:dyDescent="0.25">
      <c r="D134" s="17"/>
      <c r="E134" s="17"/>
      <c r="AK134" s="38"/>
    </row>
    <row r="135" spans="4:37" x14ac:dyDescent="0.25">
      <c r="D135" s="16"/>
      <c r="E135" s="16"/>
      <c r="AK135" s="38"/>
    </row>
    <row r="136" spans="4:37" x14ac:dyDescent="0.25">
      <c r="D136" s="16"/>
      <c r="E136" s="16"/>
      <c r="AK136" s="38"/>
    </row>
    <row r="137" spans="4:37" x14ac:dyDescent="0.25">
      <c r="D137" s="16"/>
      <c r="E137" s="16"/>
      <c r="AK137" s="38"/>
    </row>
    <row r="138" spans="4:37" x14ac:dyDescent="0.25">
      <c r="D138" s="16"/>
      <c r="E138" s="16"/>
      <c r="AK138" s="38"/>
    </row>
    <row r="139" spans="4:37" x14ac:dyDescent="0.25">
      <c r="D139" s="16"/>
      <c r="E139" s="16"/>
      <c r="AK139" s="38"/>
    </row>
    <row r="140" spans="4:37" x14ac:dyDescent="0.25">
      <c r="D140" s="16"/>
      <c r="E140" s="16"/>
      <c r="AK140" s="38"/>
    </row>
    <row r="141" spans="4:37" x14ac:dyDescent="0.25">
      <c r="D141" s="16"/>
      <c r="E141" s="16"/>
      <c r="AK141" s="38"/>
    </row>
    <row r="142" spans="4:37" x14ac:dyDescent="0.25">
      <c r="D142" s="16"/>
      <c r="E142" s="16"/>
      <c r="AK142" s="38"/>
    </row>
    <row r="143" spans="4:37" x14ac:dyDescent="0.25">
      <c r="D143" s="16"/>
      <c r="E143" s="16"/>
      <c r="AK143" s="38"/>
    </row>
    <row r="144" spans="4:37" x14ac:dyDescent="0.25">
      <c r="D144" s="16"/>
      <c r="E144" s="16"/>
      <c r="AK144" s="38"/>
    </row>
    <row r="145" spans="4:37" x14ac:dyDescent="0.25">
      <c r="D145" s="16"/>
      <c r="E145" s="16"/>
      <c r="AK145" s="38"/>
    </row>
    <row r="146" spans="4:37" x14ac:dyDescent="0.25">
      <c r="D146" s="16"/>
      <c r="E146" s="16"/>
      <c r="AK146" s="38"/>
    </row>
    <row r="147" spans="4:37" x14ac:dyDescent="0.25">
      <c r="D147" s="16"/>
      <c r="E147" s="16"/>
      <c r="AK147" s="38"/>
    </row>
    <row r="148" spans="4:37" x14ac:dyDescent="0.25">
      <c r="D148" s="16"/>
      <c r="E148" s="16"/>
      <c r="AK148" s="38"/>
    </row>
    <row r="149" spans="4:37" x14ac:dyDescent="0.25">
      <c r="D149" s="16"/>
      <c r="E149" s="16"/>
      <c r="AK149" s="38"/>
    </row>
    <row r="150" spans="4:37" x14ac:dyDescent="0.25">
      <c r="D150" s="16"/>
      <c r="E150" s="16"/>
      <c r="AK150" s="38"/>
    </row>
    <row r="151" spans="4:37" x14ac:dyDescent="0.25">
      <c r="D151" s="16"/>
      <c r="E151" s="16"/>
      <c r="AK151" s="38"/>
    </row>
    <row r="152" spans="4:37" x14ac:dyDescent="0.25">
      <c r="D152" s="16"/>
      <c r="E152" s="16"/>
      <c r="AK152" s="38"/>
    </row>
    <row r="153" spans="4:37" x14ac:dyDescent="0.25">
      <c r="D153" s="16"/>
      <c r="E153" s="16"/>
      <c r="AK153" s="38"/>
    </row>
    <row r="154" spans="4:37" x14ac:dyDescent="0.25">
      <c r="D154" s="16"/>
      <c r="E154" s="16"/>
      <c r="AK154" s="38"/>
    </row>
    <row r="155" spans="4:37" x14ac:dyDescent="0.25">
      <c r="D155" s="16"/>
      <c r="E155" s="16"/>
      <c r="AK155" s="38"/>
    </row>
    <row r="156" spans="4:37" x14ac:dyDescent="0.25">
      <c r="D156" s="16"/>
      <c r="E156" s="16"/>
      <c r="AK156" s="38"/>
    </row>
    <row r="157" spans="4:37" x14ac:dyDescent="0.25">
      <c r="D157" s="16"/>
      <c r="E157" s="16"/>
      <c r="AK157" s="38"/>
    </row>
    <row r="158" spans="4:37" x14ac:dyDescent="0.25">
      <c r="D158" s="16"/>
      <c r="E158" s="16"/>
      <c r="AK158" s="38"/>
    </row>
    <row r="159" spans="4:37" x14ac:dyDescent="0.25">
      <c r="D159" s="16"/>
      <c r="E159" s="16"/>
      <c r="AK159" s="38"/>
    </row>
    <row r="160" spans="4:37" x14ac:dyDescent="0.25">
      <c r="D160" s="16"/>
      <c r="E160" s="16"/>
      <c r="AK160" s="38"/>
    </row>
    <row r="161" spans="37:37" x14ac:dyDescent="0.25">
      <c r="AK161" s="38"/>
    </row>
    <row r="162" spans="37:37" x14ac:dyDescent="0.25">
      <c r="AK162" s="38"/>
    </row>
    <row r="163" spans="37:37" x14ac:dyDescent="0.25">
      <c r="AK163" s="38"/>
    </row>
    <row r="164" spans="37:37" x14ac:dyDescent="0.25">
      <c r="AK164" s="38"/>
    </row>
    <row r="165" spans="37:37" x14ac:dyDescent="0.25">
      <c r="AK165" s="38"/>
    </row>
    <row r="166" spans="37:37" x14ac:dyDescent="0.25">
      <c r="AK166" s="38"/>
    </row>
    <row r="167" spans="37:37" x14ac:dyDescent="0.25">
      <c r="AK167" s="38"/>
    </row>
    <row r="168" spans="37:37" x14ac:dyDescent="0.25">
      <c r="AK168" s="38"/>
    </row>
    <row r="169" spans="37:37" x14ac:dyDescent="0.25">
      <c r="AK169" s="38"/>
    </row>
    <row r="170" spans="37:37" x14ac:dyDescent="0.25">
      <c r="AK170" s="38"/>
    </row>
    <row r="171" spans="37:37" x14ac:dyDescent="0.25">
      <c r="AK171" s="38"/>
    </row>
    <row r="172" spans="37:37" x14ac:dyDescent="0.25">
      <c r="AK172" s="38"/>
    </row>
    <row r="173" spans="37:37" x14ac:dyDescent="0.25">
      <c r="AK173" s="38"/>
    </row>
    <row r="174" spans="37:37" x14ac:dyDescent="0.25">
      <c r="AK174" s="38"/>
    </row>
    <row r="175" spans="37:37" x14ac:dyDescent="0.25">
      <c r="AK175" s="38"/>
    </row>
    <row r="176" spans="37:37" x14ac:dyDescent="0.25">
      <c r="AK176" s="38"/>
    </row>
    <row r="177" spans="37:37" x14ac:dyDescent="0.25">
      <c r="AK177" s="38"/>
    </row>
    <row r="178" spans="37:37" x14ac:dyDescent="0.25">
      <c r="AK178" s="38"/>
    </row>
    <row r="179" spans="37:37" x14ac:dyDescent="0.25">
      <c r="AK179" s="38"/>
    </row>
    <row r="180" spans="37:37" x14ac:dyDescent="0.25">
      <c r="AK180" s="38"/>
    </row>
    <row r="181" spans="37:37" x14ac:dyDescent="0.25">
      <c r="AK181" s="38"/>
    </row>
    <row r="182" spans="37:37" x14ac:dyDescent="0.25">
      <c r="AK182" s="38"/>
    </row>
    <row r="183" spans="37:37" x14ac:dyDescent="0.25">
      <c r="AK183" s="38"/>
    </row>
    <row r="184" spans="37:37" x14ac:dyDescent="0.25">
      <c r="AK184" s="38"/>
    </row>
    <row r="185" spans="37:37" x14ac:dyDescent="0.25">
      <c r="AK185" s="38"/>
    </row>
    <row r="186" spans="37:37" x14ac:dyDescent="0.25">
      <c r="AK186" s="38"/>
    </row>
    <row r="187" spans="37:37" x14ac:dyDescent="0.25">
      <c r="AK187" s="38"/>
    </row>
    <row r="188" spans="37:37" x14ac:dyDescent="0.25">
      <c r="AK188" s="38"/>
    </row>
    <row r="189" spans="37:37" x14ac:dyDescent="0.25">
      <c r="AK189" s="38"/>
    </row>
    <row r="190" spans="37:37" x14ac:dyDescent="0.25">
      <c r="AK190" s="38"/>
    </row>
    <row r="191" spans="37:37" x14ac:dyDescent="0.25">
      <c r="AK191" s="38"/>
    </row>
    <row r="192" spans="37:37" x14ac:dyDescent="0.25">
      <c r="AK192" s="38"/>
    </row>
    <row r="193" spans="37:37" x14ac:dyDescent="0.25">
      <c r="AK193" s="38"/>
    </row>
    <row r="194" spans="37:37" x14ac:dyDescent="0.25">
      <c r="AK194" s="38"/>
    </row>
    <row r="195" spans="37:37" x14ac:dyDescent="0.25">
      <c r="AK195" s="38"/>
    </row>
    <row r="196" spans="37:37" x14ac:dyDescent="0.25">
      <c r="AK196" s="38"/>
    </row>
    <row r="197" spans="37:37" x14ac:dyDescent="0.25">
      <c r="AK197" s="38"/>
    </row>
    <row r="198" spans="37:37" x14ac:dyDescent="0.25">
      <c r="AK198" s="38"/>
    </row>
    <row r="199" spans="37:37" x14ac:dyDescent="0.25">
      <c r="AK199" s="38"/>
    </row>
    <row r="200" spans="37:37" x14ac:dyDescent="0.25">
      <c r="AK200" s="38"/>
    </row>
    <row r="201" spans="37:37" x14ac:dyDescent="0.25">
      <c r="AK201" s="38"/>
    </row>
    <row r="202" spans="37:37" x14ac:dyDescent="0.25">
      <c r="AK202" s="38"/>
    </row>
  </sheetData>
  <sheetProtection algorithmName="SHA-512" hashValue="S5FePZilCbMYwrG5octaIJDQ1AZ7SG1sxkaI5BEnhQkLaYVwbKQniNIXpmDWznNPD/kq7dvnCHQYe1hlqDMrmQ==" saltValue="hTeOMvFGjVcrTuwegjt45g==" spinCount="100000" sheet="1" objects="1" scenarios="1"/>
  <sortState xmlns:xlrd2="http://schemas.microsoft.com/office/spreadsheetml/2017/richdata2" ref="D135:D160">
    <sortCondition ref="D135:D160"/>
  </sortState>
  <mergeCells count="3">
    <mergeCell ref="D13:E13"/>
    <mergeCell ref="D3:E8"/>
    <mergeCell ref="D10:E12"/>
  </mergeCells>
  <dataValidations count="1">
    <dataValidation type="list" allowBlank="1" showInputMessage="1" showErrorMessage="1" sqref="E135:E160 E110:E133 E32:E35 E42:E97 E37:E40 E99:E108 E16:E18 E20:E24 E26:E30" xr:uid="{00000000-0002-0000-0400-000000000000}">
      <formula1>yn</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BN172"/>
  <sheetViews>
    <sheetView zoomScaleNormal="100" workbookViewId="0">
      <selection activeCell="B2" sqref="B2:E7"/>
    </sheetView>
  </sheetViews>
  <sheetFormatPr defaultColWidth="8.85546875" defaultRowHeight="15.75" x14ac:dyDescent="0.25"/>
  <cols>
    <col min="1" max="1" width="4.7109375" style="7" customWidth="1"/>
    <col min="2" max="2" width="55.7109375" style="6" customWidth="1"/>
    <col min="3" max="3" width="17.7109375" style="6" customWidth="1"/>
    <col min="4" max="4" width="2.7109375" style="6" customWidth="1"/>
    <col min="5" max="5" width="55.7109375" style="6" customWidth="1"/>
    <col min="6" max="6" width="17.7109375" style="6" customWidth="1"/>
    <col min="7" max="7" width="2.7109375" style="6" customWidth="1"/>
    <col min="8" max="8" width="55.7109375" style="6" customWidth="1"/>
    <col min="9" max="9" width="17.7109375" style="6" customWidth="1"/>
    <col min="10" max="10" width="2.7109375" style="6" customWidth="1"/>
    <col min="11" max="11" width="55.7109375" style="6" customWidth="1"/>
    <col min="12" max="12" width="17.7109375" style="6" customWidth="1"/>
    <col min="13" max="13" width="2.7109375" style="6" customWidth="1"/>
    <col min="14" max="14" width="8.85546875" style="6"/>
    <col min="15" max="38" width="8.85546875" style="7"/>
    <col min="39" max="57" width="8.85546875" style="8"/>
    <col min="58" max="60" width="8.85546875" style="7"/>
    <col min="61" max="66" width="8.85546875" style="98"/>
    <col min="67" max="16384" width="8.85546875" style="6"/>
  </cols>
  <sheetData>
    <row r="1" spans="1:50" ht="16.5" thickBot="1" x14ac:dyDescent="0.3"/>
    <row r="2" spans="1:50" ht="15.75" customHeight="1" x14ac:dyDescent="0.25">
      <c r="B2" s="292" t="s">
        <v>347</v>
      </c>
      <c r="C2" s="306"/>
      <c r="D2" s="306"/>
      <c r="E2" s="293"/>
    </row>
    <row r="3" spans="1:50" ht="15.75" customHeight="1" x14ac:dyDescent="0.25">
      <c r="B3" s="294"/>
      <c r="C3" s="307"/>
      <c r="D3" s="307"/>
      <c r="E3" s="295"/>
    </row>
    <row r="4" spans="1:50" ht="15.75" customHeight="1" x14ac:dyDescent="0.25">
      <c r="B4" s="294"/>
      <c r="C4" s="307"/>
      <c r="D4" s="307"/>
      <c r="E4" s="295"/>
    </row>
    <row r="5" spans="1:50" ht="15.75" customHeight="1" x14ac:dyDescent="0.25">
      <c r="B5" s="294"/>
      <c r="C5" s="307"/>
      <c r="D5" s="307"/>
      <c r="E5" s="295"/>
    </row>
    <row r="6" spans="1:50" ht="15.75" customHeight="1" x14ac:dyDescent="0.25">
      <c r="B6" s="294"/>
      <c r="C6" s="307"/>
      <c r="D6" s="307"/>
      <c r="E6" s="295"/>
    </row>
    <row r="7" spans="1:50" ht="15.75" customHeight="1" thickBot="1" x14ac:dyDescent="0.3">
      <c r="B7" s="296"/>
      <c r="C7" s="308"/>
      <c r="D7" s="308"/>
      <c r="E7" s="297"/>
    </row>
    <row r="8" spans="1:50" ht="16.5" customHeight="1" thickBot="1" x14ac:dyDescent="0.3"/>
    <row r="9" spans="1:50" ht="24" customHeight="1" thickBot="1" x14ac:dyDescent="0.3">
      <c r="B9" s="304" t="s">
        <v>263</v>
      </c>
      <c r="C9" s="305"/>
      <c r="D9" s="99"/>
      <c r="E9" s="304" t="s">
        <v>265</v>
      </c>
      <c r="F9" s="305"/>
      <c r="G9" s="99"/>
      <c r="H9" s="304" t="s">
        <v>266</v>
      </c>
      <c r="I9" s="305"/>
      <c r="J9" s="99"/>
      <c r="K9" s="304" t="s">
        <v>318</v>
      </c>
      <c r="L9" s="305"/>
    </row>
    <row r="10" spans="1:50" ht="20.45" customHeight="1" thickBot="1" x14ac:dyDescent="0.3">
      <c r="B10" s="100" t="s">
        <v>264</v>
      </c>
      <c r="C10" s="20">
        <f>MAX(Awareness!AJ10:AJ179)</f>
        <v>0</v>
      </c>
      <c r="D10" s="16"/>
      <c r="E10" s="100" t="s">
        <v>264</v>
      </c>
      <c r="F10" s="20">
        <f>MAX(Search!AJ17:AJ181)</f>
        <v>0</v>
      </c>
      <c r="G10" s="16"/>
      <c r="H10" s="100" t="s">
        <v>267</v>
      </c>
      <c r="I10" s="20">
        <f>MAX(Purchase!AJ16:AJ179)</f>
        <v>0</v>
      </c>
      <c r="J10" s="16"/>
      <c r="K10" s="100" t="s">
        <v>267</v>
      </c>
      <c r="L10" s="20">
        <f>MAX('Post Sale'!AJ15:AJ178)</f>
        <v>0</v>
      </c>
    </row>
    <row r="11" spans="1:50" ht="52.5" customHeight="1" x14ac:dyDescent="0.25">
      <c r="B11" s="302" t="s">
        <v>316</v>
      </c>
      <c r="C11" s="302" t="s">
        <v>313</v>
      </c>
      <c r="D11" s="16"/>
      <c r="E11" s="302" t="s">
        <v>316</v>
      </c>
      <c r="F11" s="302" t="s">
        <v>313</v>
      </c>
      <c r="G11" s="16"/>
      <c r="H11" s="302" t="s">
        <v>317</v>
      </c>
      <c r="I11" s="302" t="s">
        <v>314</v>
      </c>
      <c r="J11" s="16"/>
      <c r="K11" s="302" t="s">
        <v>319</v>
      </c>
      <c r="L11" s="302" t="s">
        <v>315</v>
      </c>
    </row>
    <row r="12" spans="1:50" ht="16.5" thickBot="1" x14ac:dyDescent="0.3">
      <c r="B12" s="303"/>
      <c r="C12" s="303"/>
      <c r="D12" s="16"/>
      <c r="E12" s="303"/>
      <c r="F12" s="303"/>
      <c r="G12" s="16"/>
      <c r="H12" s="303"/>
      <c r="I12" s="303"/>
      <c r="J12" s="16"/>
      <c r="K12" s="303"/>
      <c r="L12" s="303"/>
    </row>
    <row r="13" spans="1:50" ht="16.5" customHeight="1" x14ac:dyDescent="0.25">
      <c r="A13" s="7">
        <v>1</v>
      </c>
      <c r="B13" s="62" t="str">
        <f>IFERROR(VLOOKUP(A13,Awareness!$AJ$11:$AL$179,2,FALSE),"")</f>
        <v/>
      </c>
      <c r="C13" s="42"/>
      <c r="D13" s="101"/>
      <c r="E13" s="102" t="str">
        <f>IFERROR(VLOOKUP(A13,Search!$AJ$13:$AL$179,2,FALSE),"")</f>
        <v/>
      </c>
      <c r="F13" s="42"/>
      <c r="G13" s="101"/>
      <c r="H13" s="102" t="str">
        <f>IFERROR(VLOOKUP(A13,Purchase!$AJ$15:$AL$179,2,FALSE),"")</f>
        <v/>
      </c>
      <c r="I13" s="42"/>
      <c r="J13" s="101"/>
      <c r="K13" s="102" t="str">
        <f>IFERROR(VLOOKUP(A13,'Post Sale'!$AJ$16:$AL$179,2,FALSE),"")</f>
        <v/>
      </c>
      <c r="L13" s="42"/>
      <c r="AQ13" s="148">
        <f>+C13</f>
        <v>0</v>
      </c>
      <c r="AR13" s="148" t="str">
        <f>+B13</f>
        <v/>
      </c>
      <c r="AS13" s="148">
        <f>+F13</f>
        <v>0</v>
      </c>
      <c r="AT13" s="148" t="str">
        <f>+E13</f>
        <v/>
      </c>
      <c r="AU13" s="148">
        <f>+I13</f>
        <v>0</v>
      </c>
      <c r="AV13" s="148" t="str">
        <f>+H13</f>
        <v/>
      </c>
      <c r="AW13" s="148">
        <f>+L13</f>
        <v>0</v>
      </c>
      <c r="AX13" s="148" t="str">
        <f>+K13</f>
        <v/>
      </c>
    </row>
    <row r="14" spans="1:50" ht="16.5" customHeight="1" x14ac:dyDescent="0.25">
      <c r="A14" s="7">
        <f>+A13+1</f>
        <v>2</v>
      </c>
      <c r="B14" s="63" t="str">
        <f>IFERROR(VLOOKUP(A14,Awareness!$AJ$11:$AL$179,2,FALSE),"")</f>
        <v/>
      </c>
      <c r="C14" s="35"/>
      <c r="D14" s="103"/>
      <c r="E14" s="25" t="str">
        <f>IFERROR(VLOOKUP(A14,Search!$AJ$13:$AL$179,2,FALSE),"")</f>
        <v/>
      </c>
      <c r="F14" s="35"/>
      <c r="G14" s="103"/>
      <c r="H14" s="25" t="str">
        <f>IFERROR(VLOOKUP(A14,Purchase!$AJ$15:$AL$179,2,FALSE),"")</f>
        <v/>
      </c>
      <c r="I14" s="35"/>
      <c r="J14" s="103"/>
      <c r="K14" s="25" t="str">
        <f>IFERROR(VLOOKUP(A14,'Post Sale'!$AJ$16:$AL$179,2,FALSE),"")</f>
        <v/>
      </c>
      <c r="L14" s="35"/>
      <c r="AQ14" s="148">
        <f t="shared" ref="AQ14:AQ77" si="0">+C14</f>
        <v>0</v>
      </c>
      <c r="AR14" s="148" t="str">
        <f t="shared" ref="AR14:AR77" si="1">+B14</f>
        <v/>
      </c>
      <c r="AS14" s="148">
        <f t="shared" ref="AS14:AS77" si="2">+F14</f>
        <v>0</v>
      </c>
      <c r="AT14" s="148" t="str">
        <f t="shared" ref="AT14:AT77" si="3">+E14</f>
        <v/>
      </c>
      <c r="AU14" s="148">
        <f t="shared" ref="AU14:AU77" si="4">+I14</f>
        <v>0</v>
      </c>
      <c r="AV14" s="148" t="str">
        <f t="shared" ref="AV14:AV77" si="5">+H14</f>
        <v/>
      </c>
      <c r="AW14" s="148">
        <f t="shared" ref="AW14:AW77" si="6">+L14</f>
        <v>0</v>
      </c>
      <c r="AX14" s="148" t="str">
        <f t="shared" ref="AX14:AX77" si="7">+K14</f>
        <v/>
      </c>
    </row>
    <row r="15" spans="1:50" ht="16.5" customHeight="1" x14ac:dyDescent="0.25">
      <c r="A15" s="7">
        <f t="shared" ref="A15:A78" si="8">+A14+1</f>
        <v>3</v>
      </c>
      <c r="B15" s="63" t="str">
        <f>IFERROR(VLOOKUP(A15,Awareness!$AJ$11:$AL$179,2,FALSE),"")</f>
        <v/>
      </c>
      <c r="C15" s="35"/>
      <c r="D15" s="103"/>
      <c r="E15" s="25" t="str">
        <f>IFERROR(VLOOKUP(A15,Search!$AJ$13:$AL$179,2,FALSE),"")</f>
        <v/>
      </c>
      <c r="F15" s="35"/>
      <c r="G15" s="103"/>
      <c r="H15" s="25" t="str">
        <f>IFERROR(VLOOKUP(A15,Purchase!$AJ$15:$AL$179,2,FALSE),"")</f>
        <v/>
      </c>
      <c r="I15" s="35"/>
      <c r="J15" s="103"/>
      <c r="K15" s="25" t="str">
        <f>IFERROR(VLOOKUP(A15,'Post Sale'!$AJ$16:$AL$179,2,FALSE),"")</f>
        <v/>
      </c>
      <c r="L15" s="35"/>
      <c r="AQ15" s="148">
        <f t="shared" si="0"/>
        <v>0</v>
      </c>
      <c r="AR15" s="148" t="str">
        <f t="shared" si="1"/>
        <v/>
      </c>
      <c r="AS15" s="148">
        <f t="shared" si="2"/>
        <v>0</v>
      </c>
      <c r="AT15" s="148" t="str">
        <f t="shared" si="3"/>
        <v/>
      </c>
      <c r="AU15" s="148">
        <f t="shared" si="4"/>
        <v>0</v>
      </c>
      <c r="AV15" s="148" t="str">
        <f t="shared" si="5"/>
        <v/>
      </c>
      <c r="AW15" s="148">
        <f t="shared" si="6"/>
        <v>0</v>
      </c>
      <c r="AX15" s="148" t="str">
        <f t="shared" si="7"/>
        <v/>
      </c>
    </row>
    <row r="16" spans="1:50" ht="16.5" customHeight="1" x14ac:dyDescent="0.25">
      <c r="A16" s="7">
        <f t="shared" si="8"/>
        <v>4</v>
      </c>
      <c r="B16" s="63" t="str">
        <f>IFERROR(VLOOKUP(A16,Awareness!$AJ$11:$AL$179,2,FALSE),"")</f>
        <v/>
      </c>
      <c r="C16" s="35"/>
      <c r="D16" s="103"/>
      <c r="E16" s="25" t="str">
        <f>IFERROR(VLOOKUP(A16,Search!$AJ$13:$AL$179,2,FALSE),"")</f>
        <v/>
      </c>
      <c r="F16" s="35"/>
      <c r="G16" s="103"/>
      <c r="H16" s="25" t="str">
        <f>IFERROR(VLOOKUP(A16,Purchase!$AJ$15:$AL$179,2,FALSE),"")</f>
        <v/>
      </c>
      <c r="I16" s="35"/>
      <c r="J16" s="103"/>
      <c r="K16" s="25" t="str">
        <f>IFERROR(VLOOKUP(A16,'Post Sale'!$AJ$16:$AL$179,2,FALSE),"")</f>
        <v/>
      </c>
      <c r="L16" s="35"/>
      <c r="AQ16" s="148">
        <f t="shared" si="0"/>
        <v>0</v>
      </c>
      <c r="AR16" s="148" t="str">
        <f t="shared" si="1"/>
        <v/>
      </c>
      <c r="AS16" s="148">
        <f t="shared" si="2"/>
        <v>0</v>
      </c>
      <c r="AT16" s="148" t="str">
        <f t="shared" si="3"/>
        <v/>
      </c>
      <c r="AU16" s="148">
        <f t="shared" si="4"/>
        <v>0</v>
      </c>
      <c r="AV16" s="148" t="str">
        <f t="shared" si="5"/>
        <v/>
      </c>
      <c r="AW16" s="148">
        <f t="shared" si="6"/>
        <v>0</v>
      </c>
      <c r="AX16" s="148" t="str">
        <f t="shared" si="7"/>
        <v/>
      </c>
    </row>
    <row r="17" spans="1:50" ht="16.5" customHeight="1" x14ac:dyDescent="0.25">
      <c r="A17" s="7">
        <f t="shared" si="8"/>
        <v>5</v>
      </c>
      <c r="B17" s="63" t="str">
        <f>IFERROR(VLOOKUP(A17,Awareness!$AJ$11:$AL$179,2,FALSE),"")</f>
        <v/>
      </c>
      <c r="C17" s="35"/>
      <c r="D17" s="103"/>
      <c r="E17" s="25" t="str">
        <f>IFERROR(VLOOKUP(A17,Search!$AJ$13:$AL$179,2,FALSE),"")</f>
        <v/>
      </c>
      <c r="F17" s="35"/>
      <c r="G17" s="103"/>
      <c r="H17" s="25" t="str">
        <f>IFERROR(VLOOKUP(A17,Purchase!$AJ$15:$AL$179,2,FALSE),"")</f>
        <v/>
      </c>
      <c r="I17" s="35"/>
      <c r="J17" s="103"/>
      <c r="K17" s="25" t="str">
        <f>IFERROR(VLOOKUP(A17,'Post Sale'!$AJ$16:$AL$179,2,FALSE),"")</f>
        <v/>
      </c>
      <c r="L17" s="35"/>
      <c r="AQ17" s="148">
        <f t="shared" si="0"/>
        <v>0</v>
      </c>
      <c r="AR17" s="148" t="str">
        <f t="shared" si="1"/>
        <v/>
      </c>
      <c r="AS17" s="148">
        <f t="shared" si="2"/>
        <v>0</v>
      </c>
      <c r="AT17" s="148" t="str">
        <f t="shared" si="3"/>
        <v/>
      </c>
      <c r="AU17" s="148">
        <f t="shared" si="4"/>
        <v>0</v>
      </c>
      <c r="AV17" s="148" t="str">
        <f t="shared" si="5"/>
        <v/>
      </c>
      <c r="AW17" s="148">
        <f t="shared" si="6"/>
        <v>0</v>
      </c>
      <c r="AX17" s="148" t="str">
        <f t="shared" si="7"/>
        <v/>
      </c>
    </row>
    <row r="18" spans="1:50" ht="16.5" customHeight="1" x14ac:dyDescent="0.25">
      <c r="A18" s="7">
        <f t="shared" si="8"/>
        <v>6</v>
      </c>
      <c r="B18" s="63" t="str">
        <f>IFERROR(VLOOKUP(A18,Awareness!$AJ$11:$AL$179,2,FALSE),"")</f>
        <v/>
      </c>
      <c r="C18" s="35"/>
      <c r="D18" s="103"/>
      <c r="E18" s="25" t="str">
        <f>IFERROR(VLOOKUP(A18,Search!$AJ$13:$AL$179,2,FALSE),"")</f>
        <v/>
      </c>
      <c r="F18" s="35"/>
      <c r="G18" s="103"/>
      <c r="H18" s="25" t="str">
        <f>IFERROR(VLOOKUP(A18,Purchase!$AJ$15:$AL$179,2,FALSE),"")</f>
        <v/>
      </c>
      <c r="I18" s="35"/>
      <c r="J18" s="103"/>
      <c r="K18" s="25" t="str">
        <f>IFERROR(VLOOKUP(A18,'Post Sale'!$AJ$16:$AL$179,2,FALSE),"")</f>
        <v/>
      </c>
      <c r="L18" s="35"/>
      <c r="AQ18" s="148">
        <f t="shared" si="0"/>
        <v>0</v>
      </c>
      <c r="AR18" s="148" t="str">
        <f t="shared" si="1"/>
        <v/>
      </c>
      <c r="AS18" s="148">
        <f t="shared" si="2"/>
        <v>0</v>
      </c>
      <c r="AT18" s="148" t="str">
        <f t="shared" si="3"/>
        <v/>
      </c>
      <c r="AU18" s="148">
        <f t="shared" si="4"/>
        <v>0</v>
      </c>
      <c r="AV18" s="148" t="str">
        <f t="shared" si="5"/>
        <v/>
      </c>
      <c r="AW18" s="148">
        <f t="shared" si="6"/>
        <v>0</v>
      </c>
      <c r="AX18" s="148" t="str">
        <f t="shared" si="7"/>
        <v/>
      </c>
    </row>
    <row r="19" spans="1:50" ht="16.5" customHeight="1" x14ac:dyDescent="0.25">
      <c r="A19" s="7">
        <f t="shared" si="8"/>
        <v>7</v>
      </c>
      <c r="B19" s="63" t="str">
        <f>IFERROR(VLOOKUP(A19,Awareness!$AJ$11:$AL$179,2,FALSE),"")</f>
        <v/>
      </c>
      <c r="C19" s="35"/>
      <c r="D19" s="103"/>
      <c r="E19" s="25" t="str">
        <f>IFERROR(VLOOKUP(A19,Search!$AJ$13:$AL$179,2,FALSE),"")</f>
        <v/>
      </c>
      <c r="F19" s="35"/>
      <c r="G19" s="103"/>
      <c r="H19" s="25" t="str">
        <f>IFERROR(VLOOKUP(A19,Purchase!$AJ$15:$AL$179,2,FALSE),"")</f>
        <v/>
      </c>
      <c r="I19" s="35"/>
      <c r="J19" s="103"/>
      <c r="K19" s="25" t="str">
        <f>IFERROR(VLOOKUP(A19,'Post Sale'!$AJ$16:$AL$179,2,FALSE),"")</f>
        <v/>
      </c>
      <c r="L19" s="35"/>
      <c r="AQ19" s="148">
        <f t="shared" si="0"/>
        <v>0</v>
      </c>
      <c r="AR19" s="148" t="str">
        <f t="shared" si="1"/>
        <v/>
      </c>
      <c r="AS19" s="148">
        <f t="shared" si="2"/>
        <v>0</v>
      </c>
      <c r="AT19" s="148" t="str">
        <f t="shared" si="3"/>
        <v/>
      </c>
      <c r="AU19" s="148">
        <f t="shared" si="4"/>
        <v>0</v>
      </c>
      <c r="AV19" s="148" t="str">
        <f t="shared" si="5"/>
        <v/>
      </c>
      <c r="AW19" s="148">
        <f t="shared" si="6"/>
        <v>0</v>
      </c>
      <c r="AX19" s="148" t="str">
        <f t="shared" si="7"/>
        <v/>
      </c>
    </row>
    <row r="20" spans="1:50" ht="16.5" customHeight="1" x14ac:dyDescent="0.25">
      <c r="A20" s="7">
        <f t="shared" si="8"/>
        <v>8</v>
      </c>
      <c r="B20" s="63" t="str">
        <f>IFERROR(VLOOKUP(A20,Awareness!$AJ$11:$AL$179,2,FALSE),"")</f>
        <v/>
      </c>
      <c r="C20" s="35"/>
      <c r="D20" s="103"/>
      <c r="E20" s="25" t="str">
        <f>IFERROR(VLOOKUP(A20,Search!$AJ$13:$AL$179,2,FALSE),"")</f>
        <v/>
      </c>
      <c r="F20" s="35"/>
      <c r="G20" s="103"/>
      <c r="H20" s="25" t="str">
        <f>IFERROR(VLOOKUP(A20,Purchase!$AJ$15:$AL$179,2,FALSE),"")</f>
        <v/>
      </c>
      <c r="I20" s="35"/>
      <c r="J20" s="103"/>
      <c r="K20" s="25" t="str">
        <f>IFERROR(VLOOKUP(A20,'Post Sale'!$AJ$16:$AL$179,2,FALSE),"")</f>
        <v/>
      </c>
      <c r="L20" s="35"/>
      <c r="AQ20" s="148">
        <f t="shared" si="0"/>
        <v>0</v>
      </c>
      <c r="AR20" s="148" t="str">
        <f t="shared" si="1"/>
        <v/>
      </c>
      <c r="AS20" s="148">
        <f t="shared" si="2"/>
        <v>0</v>
      </c>
      <c r="AT20" s="148" t="str">
        <f t="shared" si="3"/>
        <v/>
      </c>
      <c r="AU20" s="148">
        <f t="shared" si="4"/>
        <v>0</v>
      </c>
      <c r="AV20" s="148" t="str">
        <f t="shared" si="5"/>
        <v/>
      </c>
      <c r="AW20" s="148">
        <f t="shared" si="6"/>
        <v>0</v>
      </c>
      <c r="AX20" s="148" t="str">
        <f t="shared" si="7"/>
        <v/>
      </c>
    </row>
    <row r="21" spans="1:50" ht="16.5" customHeight="1" x14ac:dyDescent="0.25">
      <c r="A21" s="7">
        <f t="shared" si="8"/>
        <v>9</v>
      </c>
      <c r="B21" s="63" t="str">
        <f>IFERROR(VLOOKUP(A21,Awareness!$AJ$11:$AL$179,2,FALSE),"")</f>
        <v/>
      </c>
      <c r="C21" s="35"/>
      <c r="D21" s="103"/>
      <c r="E21" s="25" t="str">
        <f>IFERROR(VLOOKUP(A21,Search!$AJ$13:$AL$179,2,FALSE),"")</f>
        <v/>
      </c>
      <c r="F21" s="35"/>
      <c r="G21" s="103"/>
      <c r="H21" s="25" t="str">
        <f>IFERROR(VLOOKUP(A21,Purchase!$AJ$15:$AL$179,2,FALSE),"")</f>
        <v/>
      </c>
      <c r="I21" s="35"/>
      <c r="J21" s="103"/>
      <c r="K21" s="25" t="str">
        <f>IFERROR(VLOOKUP(A21,'Post Sale'!$AJ$16:$AL$179,2,FALSE),"")</f>
        <v/>
      </c>
      <c r="L21" s="35"/>
      <c r="AQ21" s="148">
        <f t="shared" si="0"/>
        <v>0</v>
      </c>
      <c r="AR21" s="148" t="str">
        <f t="shared" si="1"/>
        <v/>
      </c>
      <c r="AS21" s="148">
        <f t="shared" si="2"/>
        <v>0</v>
      </c>
      <c r="AT21" s="148" t="str">
        <f t="shared" si="3"/>
        <v/>
      </c>
      <c r="AU21" s="148">
        <f t="shared" si="4"/>
        <v>0</v>
      </c>
      <c r="AV21" s="148" t="str">
        <f t="shared" si="5"/>
        <v/>
      </c>
      <c r="AW21" s="148">
        <f t="shared" si="6"/>
        <v>0</v>
      </c>
      <c r="AX21" s="148" t="str">
        <f t="shared" si="7"/>
        <v/>
      </c>
    </row>
    <row r="22" spans="1:50" ht="16.5" customHeight="1" x14ac:dyDescent="0.25">
      <c r="A22" s="7">
        <f t="shared" si="8"/>
        <v>10</v>
      </c>
      <c r="B22" s="63" t="str">
        <f>IFERROR(VLOOKUP(A22,Awareness!$AJ$11:$AL$179,2,FALSE),"")</f>
        <v/>
      </c>
      <c r="C22" s="35"/>
      <c r="D22" s="103"/>
      <c r="E22" s="25" t="str">
        <f>IFERROR(VLOOKUP(A22,Search!$AJ$13:$AL$179,2,FALSE),"")</f>
        <v/>
      </c>
      <c r="F22" s="35"/>
      <c r="G22" s="103"/>
      <c r="H22" s="25" t="str">
        <f>IFERROR(VLOOKUP(A22,Purchase!$AJ$15:$AL$179,2,FALSE),"")</f>
        <v/>
      </c>
      <c r="I22" s="35"/>
      <c r="J22" s="103"/>
      <c r="K22" s="25" t="str">
        <f>IFERROR(VLOOKUP(A22,'Post Sale'!$AJ$16:$AL$179,2,FALSE),"")</f>
        <v/>
      </c>
      <c r="L22" s="35"/>
      <c r="AQ22" s="148">
        <f t="shared" si="0"/>
        <v>0</v>
      </c>
      <c r="AR22" s="148" t="str">
        <f t="shared" si="1"/>
        <v/>
      </c>
      <c r="AS22" s="148">
        <f t="shared" si="2"/>
        <v>0</v>
      </c>
      <c r="AT22" s="148" t="str">
        <f t="shared" si="3"/>
        <v/>
      </c>
      <c r="AU22" s="148">
        <f t="shared" si="4"/>
        <v>0</v>
      </c>
      <c r="AV22" s="148" t="str">
        <f t="shared" si="5"/>
        <v/>
      </c>
      <c r="AW22" s="148">
        <f t="shared" si="6"/>
        <v>0</v>
      </c>
      <c r="AX22" s="148" t="str">
        <f t="shared" si="7"/>
        <v/>
      </c>
    </row>
    <row r="23" spans="1:50" ht="16.5" customHeight="1" x14ac:dyDescent="0.25">
      <c r="A23" s="7">
        <f t="shared" si="8"/>
        <v>11</v>
      </c>
      <c r="B23" s="63" t="str">
        <f>IFERROR(VLOOKUP(A23,Awareness!$AJ$11:$AL$179,2,FALSE),"")</f>
        <v/>
      </c>
      <c r="C23" s="35"/>
      <c r="D23" s="103"/>
      <c r="E23" s="25" t="str">
        <f>IFERROR(VLOOKUP(A23,Search!$AJ$13:$AL$179,2,FALSE),"")</f>
        <v/>
      </c>
      <c r="F23" s="35"/>
      <c r="G23" s="103"/>
      <c r="H23" s="25" t="str">
        <f>IFERROR(VLOOKUP(A23,Purchase!$AJ$15:$AL$179,2,FALSE),"")</f>
        <v/>
      </c>
      <c r="I23" s="35"/>
      <c r="J23" s="103"/>
      <c r="K23" s="25" t="str">
        <f>IFERROR(VLOOKUP(A23,'Post Sale'!$AJ$16:$AL$179,2,FALSE),"")</f>
        <v/>
      </c>
      <c r="L23" s="35"/>
      <c r="AQ23" s="148">
        <f t="shared" si="0"/>
        <v>0</v>
      </c>
      <c r="AR23" s="148" t="str">
        <f t="shared" si="1"/>
        <v/>
      </c>
      <c r="AS23" s="148">
        <f t="shared" si="2"/>
        <v>0</v>
      </c>
      <c r="AT23" s="148" t="str">
        <f t="shared" si="3"/>
        <v/>
      </c>
      <c r="AU23" s="148">
        <f t="shared" si="4"/>
        <v>0</v>
      </c>
      <c r="AV23" s="148" t="str">
        <f t="shared" si="5"/>
        <v/>
      </c>
      <c r="AW23" s="148">
        <f t="shared" si="6"/>
        <v>0</v>
      </c>
      <c r="AX23" s="148" t="str">
        <f t="shared" si="7"/>
        <v/>
      </c>
    </row>
    <row r="24" spans="1:50" ht="16.5" customHeight="1" x14ac:dyDescent="0.25">
      <c r="A24" s="7">
        <f t="shared" si="8"/>
        <v>12</v>
      </c>
      <c r="B24" s="63" t="str">
        <f>IFERROR(VLOOKUP(A24,Awareness!$AJ$11:$AL$179,2,FALSE),"")</f>
        <v/>
      </c>
      <c r="C24" s="35"/>
      <c r="D24" s="103"/>
      <c r="E24" s="25" t="str">
        <f>IFERROR(VLOOKUP(A24,Search!$AJ$13:$AL$179,2,FALSE),"")</f>
        <v/>
      </c>
      <c r="F24" s="35"/>
      <c r="G24" s="103"/>
      <c r="H24" s="25" t="str">
        <f>IFERROR(VLOOKUP(A24,Purchase!$AJ$15:$AL$179,2,FALSE),"")</f>
        <v/>
      </c>
      <c r="I24" s="35"/>
      <c r="J24" s="103"/>
      <c r="K24" s="25" t="str">
        <f>IFERROR(VLOOKUP(A24,'Post Sale'!$AJ$16:$AL$179,2,FALSE),"")</f>
        <v/>
      </c>
      <c r="L24" s="35"/>
      <c r="AQ24" s="148">
        <f t="shared" si="0"/>
        <v>0</v>
      </c>
      <c r="AR24" s="148" t="str">
        <f t="shared" si="1"/>
        <v/>
      </c>
      <c r="AS24" s="148">
        <f t="shared" si="2"/>
        <v>0</v>
      </c>
      <c r="AT24" s="148" t="str">
        <f t="shared" si="3"/>
        <v/>
      </c>
      <c r="AU24" s="148">
        <f t="shared" si="4"/>
        <v>0</v>
      </c>
      <c r="AV24" s="148" t="str">
        <f t="shared" si="5"/>
        <v/>
      </c>
      <c r="AW24" s="148">
        <f t="shared" si="6"/>
        <v>0</v>
      </c>
      <c r="AX24" s="148" t="str">
        <f t="shared" si="7"/>
        <v/>
      </c>
    </row>
    <row r="25" spans="1:50" ht="16.5" customHeight="1" x14ac:dyDescent="0.25">
      <c r="A25" s="7">
        <f t="shared" si="8"/>
        <v>13</v>
      </c>
      <c r="B25" s="63" t="str">
        <f>IFERROR(VLOOKUP(A25,Awareness!$AJ$11:$AL$179,2,FALSE),"")</f>
        <v/>
      </c>
      <c r="C25" s="35"/>
      <c r="D25" s="103"/>
      <c r="E25" s="25" t="str">
        <f>IFERROR(VLOOKUP(A25,Search!$AJ$13:$AL$179,2,FALSE),"")</f>
        <v/>
      </c>
      <c r="F25" s="35"/>
      <c r="G25" s="103"/>
      <c r="H25" s="25" t="str">
        <f>IFERROR(VLOOKUP(A25,Purchase!$AJ$15:$AL$179,2,FALSE),"")</f>
        <v/>
      </c>
      <c r="I25" s="35"/>
      <c r="J25" s="103"/>
      <c r="K25" s="25" t="str">
        <f>IFERROR(VLOOKUP(A25,'Post Sale'!$AJ$16:$AL$179,2,FALSE),"")</f>
        <v/>
      </c>
      <c r="L25" s="35"/>
      <c r="AQ25" s="148">
        <f t="shared" si="0"/>
        <v>0</v>
      </c>
      <c r="AR25" s="148" t="str">
        <f t="shared" si="1"/>
        <v/>
      </c>
      <c r="AS25" s="148">
        <f t="shared" si="2"/>
        <v>0</v>
      </c>
      <c r="AT25" s="148" t="str">
        <f t="shared" si="3"/>
        <v/>
      </c>
      <c r="AU25" s="148">
        <f t="shared" si="4"/>
        <v>0</v>
      </c>
      <c r="AV25" s="148" t="str">
        <f t="shared" si="5"/>
        <v/>
      </c>
      <c r="AW25" s="148">
        <f t="shared" si="6"/>
        <v>0</v>
      </c>
      <c r="AX25" s="148" t="str">
        <f t="shared" si="7"/>
        <v/>
      </c>
    </row>
    <row r="26" spans="1:50" ht="16.5" customHeight="1" x14ac:dyDescent="0.25">
      <c r="A26" s="7">
        <f t="shared" si="8"/>
        <v>14</v>
      </c>
      <c r="B26" s="63" t="str">
        <f>IFERROR(VLOOKUP(A26,Awareness!$AJ$11:$AL$179,2,FALSE),"")</f>
        <v/>
      </c>
      <c r="C26" s="35"/>
      <c r="D26" s="103"/>
      <c r="E26" s="25" t="str">
        <f>IFERROR(VLOOKUP(A26,Search!$AJ$13:$AL$179,2,FALSE),"")</f>
        <v/>
      </c>
      <c r="F26" s="35"/>
      <c r="G26" s="103"/>
      <c r="H26" s="25" t="str">
        <f>IFERROR(VLOOKUP(A26,Purchase!$AJ$15:$AL$179,2,FALSE),"")</f>
        <v/>
      </c>
      <c r="I26" s="35"/>
      <c r="J26" s="103"/>
      <c r="K26" s="25" t="str">
        <f>IFERROR(VLOOKUP(A26,'Post Sale'!$AJ$16:$AL$179,2,FALSE),"")</f>
        <v/>
      </c>
      <c r="L26" s="35"/>
      <c r="AQ26" s="148">
        <f t="shared" si="0"/>
        <v>0</v>
      </c>
      <c r="AR26" s="148" t="str">
        <f t="shared" si="1"/>
        <v/>
      </c>
      <c r="AS26" s="148">
        <f t="shared" si="2"/>
        <v>0</v>
      </c>
      <c r="AT26" s="148" t="str">
        <f t="shared" si="3"/>
        <v/>
      </c>
      <c r="AU26" s="148">
        <f t="shared" si="4"/>
        <v>0</v>
      </c>
      <c r="AV26" s="148" t="str">
        <f t="shared" si="5"/>
        <v/>
      </c>
      <c r="AW26" s="148">
        <f t="shared" si="6"/>
        <v>0</v>
      </c>
      <c r="AX26" s="148" t="str">
        <f t="shared" si="7"/>
        <v/>
      </c>
    </row>
    <row r="27" spans="1:50" ht="16.5" customHeight="1" x14ac:dyDescent="0.25">
      <c r="A27" s="7">
        <f t="shared" si="8"/>
        <v>15</v>
      </c>
      <c r="B27" s="63" t="str">
        <f>IFERROR(VLOOKUP(A27,Awareness!$AJ$11:$AL$179,2,FALSE),"")</f>
        <v/>
      </c>
      <c r="C27" s="35"/>
      <c r="D27" s="103"/>
      <c r="E27" s="25" t="str">
        <f>IFERROR(VLOOKUP(A27,Search!$AJ$13:$AL$179,2,FALSE),"")</f>
        <v/>
      </c>
      <c r="F27" s="35"/>
      <c r="G27" s="103"/>
      <c r="H27" s="25" t="str">
        <f>IFERROR(VLOOKUP(A27,Purchase!$AJ$15:$AL$179,2,FALSE),"")</f>
        <v/>
      </c>
      <c r="I27" s="35"/>
      <c r="J27" s="103"/>
      <c r="K27" s="25" t="str">
        <f>IFERROR(VLOOKUP(A27,'Post Sale'!$AJ$16:$AL$179,2,FALSE),"")</f>
        <v/>
      </c>
      <c r="L27" s="35"/>
      <c r="AQ27" s="148">
        <f t="shared" si="0"/>
        <v>0</v>
      </c>
      <c r="AR27" s="148" t="str">
        <f t="shared" si="1"/>
        <v/>
      </c>
      <c r="AS27" s="148">
        <f t="shared" si="2"/>
        <v>0</v>
      </c>
      <c r="AT27" s="148" t="str">
        <f t="shared" si="3"/>
        <v/>
      </c>
      <c r="AU27" s="148">
        <f t="shared" si="4"/>
        <v>0</v>
      </c>
      <c r="AV27" s="148" t="str">
        <f t="shared" si="5"/>
        <v/>
      </c>
      <c r="AW27" s="148">
        <f t="shared" si="6"/>
        <v>0</v>
      </c>
      <c r="AX27" s="148" t="str">
        <f t="shared" si="7"/>
        <v/>
      </c>
    </row>
    <row r="28" spans="1:50" ht="16.5" customHeight="1" x14ac:dyDescent="0.25">
      <c r="A28" s="7">
        <f t="shared" si="8"/>
        <v>16</v>
      </c>
      <c r="B28" s="63" t="str">
        <f>IFERROR(VLOOKUP(A28,Awareness!$AJ$11:$AL$179,2,FALSE),"")</f>
        <v/>
      </c>
      <c r="C28" s="35"/>
      <c r="D28" s="103"/>
      <c r="E28" s="25" t="str">
        <f>IFERROR(VLOOKUP(A28,Search!$AJ$13:$AL$179,2,FALSE),"")</f>
        <v/>
      </c>
      <c r="F28" s="35"/>
      <c r="G28" s="103"/>
      <c r="H28" s="25" t="str">
        <f>IFERROR(VLOOKUP(A28,Purchase!$AJ$15:$AL$179,2,FALSE),"")</f>
        <v/>
      </c>
      <c r="I28" s="35"/>
      <c r="J28" s="103"/>
      <c r="K28" s="25" t="str">
        <f>IFERROR(VLOOKUP(A28,'Post Sale'!$AJ$16:$AL$179,2,FALSE),"")</f>
        <v/>
      </c>
      <c r="L28" s="35"/>
      <c r="AQ28" s="148">
        <f t="shared" si="0"/>
        <v>0</v>
      </c>
      <c r="AR28" s="148" t="str">
        <f t="shared" si="1"/>
        <v/>
      </c>
      <c r="AS28" s="148">
        <f t="shared" si="2"/>
        <v>0</v>
      </c>
      <c r="AT28" s="148" t="str">
        <f t="shared" si="3"/>
        <v/>
      </c>
      <c r="AU28" s="148">
        <f t="shared" si="4"/>
        <v>0</v>
      </c>
      <c r="AV28" s="148" t="str">
        <f t="shared" si="5"/>
        <v/>
      </c>
      <c r="AW28" s="148">
        <f t="shared" si="6"/>
        <v>0</v>
      </c>
      <c r="AX28" s="148" t="str">
        <f t="shared" si="7"/>
        <v/>
      </c>
    </row>
    <row r="29" spans="1:50" ht="16.5" customHeight="1" x14ac:dyDescent="0.25">
      <c r="A29" s="7">
        <f t="shared" si="8"/>
        <v>17</v>
      </c>
      <c r="B29" s="63" t="str">
        <f>IFERROR(VLOOKUP(A29,Awareness!$AJ$11:$AL$179,2,FALSE),"")</f>
        <v/>
      </c>
      <c r="C29" s="35"/>
      <c r="D29" s="103"/>
      <c r="E29" s="25" t="str">
        <f>IFERROR(VLOOKUP(A29,Search!$AJ$13:$AL$179,2,FALSE),"")</f>
        <v/>
      </c>
      <c r="F29" s="35"/>
      <c r="G29" s="103"/>
      <c r="H29" s="25" t="str">
        <f>IFERROR(VLOOKUP(A29,Purchase!$AJ$15:$AL$179,2,FALSE),"")</f>
        <v/>
      </c>
      <c r="I29" s="35"/>
      <c r="J29" s="103"/>
      <c r="K29" s="25" t="str">
        <f>IFERROR(VLOOKUP(A29,'Post Sale'!$AJ$16:$AL$179,2,FALSE),"")</f>
        <v/>
      </c>
      <c r="L29" s="35"/>
      <c r="AQ29" s="148">
        <f t="shared" si="0"/>
        <v>0</v>
      </c>
      <c r="AR29" s="148" t="str">
        <f t="shared" si="1"/>
        <v/>
      </c>
      <c r="AS29" s="148">
        <f t="shared" si="2"/>
        <v>0</v>
      </c>
      <c r="AT29" s="148" t="str">
        <f t="shared" si="3"/>
        <v/>
      </c>
      <c r="AU29" s="148">
        <f t="shared" si="4"/>
        <v>0</v>
      </c>
      <c r="AV29" s="148" t="str">
        <f t="shared" si="5"/>
        <v/>
      </c>
      <c r="AW29" s="148">
        <f t="shared" si="6"/>
        <v>0</v>
      </c>
      <c r="AX29" s="148" t="str">
        <f t="shared" si="7"/>
        <v/>
      </c>
    </row>
    <row r="30" spans="1:50" ht="16.5" customHeight="1" x14ac:dyDescent="0.25">
      <c r="A30" s="7">
        <f t="shared" si="8"/>
        <v>18</v>
      </c>
      <c r="B30" s="63" t="str">
        <f>IFERROR(VLOOKUP(A30,Awareness!$AJ$11:$AL$179,2,FALSE),"")</f>
        <v/>
      </c>
      <c r="C30" s="35"/>
      <c r="D30" s="103"/>
      <c r="E30" s="25" t="str">
        <f>IFERROR(VLOOKUP(A30,Search!$AJ$13:$AL$179,2,FALSE),"")</f>
        <v/>
      </c>
      <c r="F30" s="35"/>
      <c r="G30" s="103"/>
      <c r="H30" s="25" t="str">
        <f>IFERROR(VLOOKUP(A30,Purchase!$AJ$15:$AL$179,2,FALSE),"")</f>
        <v/>
      </c>
      <c r="I30" s="35"/>
      <c r="J30" s="103"/>
      <c r="K30" s="25" t="str">
        <f>IFERROR(VLOOKUP(A30,'Post Sale'!$AJ$16:$AL$179,2,FALSE),"")</f>
        <v/>
      </c>
      <c r="L30" s="35"/>
      <c r="AQ30" s="148">
        <f t="shared" si="0"/>
        <v>0</v>
      </c>
      <c r="AR30" s="148" t="str">
        <f t="shared" si="1"/>
        <v/>
      </c>
      <c r="AS30" s="148">
        <f t="shared" si="2"/>
        <v>0</v>
      </c>
      <c r="AT30" s="148" t="str">
        <f t="shared" si="3"/>
        <v/>
      </c>
      <c r="AU30" s="148">
        <f t="shared" si="4"/>
        <v>0</v>
      </c>
      <c r="AV30" s="148" t="str">
        <f t="shared" si="5"/>
        <v/>
      </c>
      <c r="AW30" s="148">
        <f t="shared" si="6"/>
        <v>0</v>
      </c>
      <c r="AX30" s="148" t="str">
        <f t="shared" si="7"/>
        <v/>
      </c>
    </row>
    <row r="31" spans="1:50" ht="16.5" customHeight="1" x14ac:dyDescent="0.25">
      <c r="A31" s="7">
        <f t="shared" si="8"/>
        <v>19</v>
      </c>
      <c r="B31" s="63" t="str">
        <f>IFERROR(VLOOKUP(A31,Awareness!$AJ$11:$AL$179,2,FALSE),"")</f>
        <v/>
      </c>
      <c r="C31" s="35"/>
      <c r="D31" s="103"/>
      <c r="E31" s="25" t="str">
        <f>IFERROR(VLOOKUP(A31,Search!$AJ$13:$AL$179,2,FALSE),"")</f>
        <v/>
      </c>
      <c r="F31" s="35"/>
      <c r="G31" s="103"/>
      <c r="H31" s="25" t="str">
        <f>IFERROR(VLOOKUP(A31,Purchase!$AJ$15:$AL$179,2,FALSE),"")</f>
        <v/>
      </c>
      <c r="I31" s="35"/>
      <c r="J31" s="103"/>
      <c r="K31" s="25" t="str">
        <f>IFERROR(VLOOKUP(A31,'Post Sale'!$AJ$16:$AL$179,2,FALSE),"")</f>
        <v/>
      </c>
      <c r="L31" s="35"/>
      <c r="AQ31" s="148">
        <f t="shared" si="0"/>
        <v>0</v>
      </c>
      <c r="AR31" s="148" t="str">
        <f t="shared" si="1"/>
        <v/>
      </c>
      <c r="AS31" s="148">
        <f t="shared" si="2"/>
        <v>0</v>
      </c>
      <c r="AT31" s="148" t="str">
        <f t="shared" si="3"/>
        <v/>
      </c>
      <c r="AU31" s="148">
        <f t="shared" si="4"/>
        <v>0</v>
      </c>
      <c r="AV31" s="148" t="str">
        <f t="shared" si="5"/>
        <v/>
      </c>
      <c r="AW31" s="148">
        <f t="shared" si="6"/>
        <v>0</v>
      </c>
      <c r="AX31" s="148" t="str">
        <f t="shared" si="7"/>
        <v/>
      </c>
    </row>
    <row r="32" spans="1:50" ht="16.5" customHeight="1" x14ac:dyDescent="0.25">
      <c r="A32" s="7">
        <f t="shared" si="8"/>
        <v>20</v>
      </c>
      <c r="B32" s="63" t="str">
        <f>IFERROR(VLOOKUP(A32,Awareness!$AJ$11:$AL$179,2,FALSE),"")</f>
        <v/>
      </c>
      <c r="C32" s="35"/>
      <c r="D32" s="103"/>
      <c r="E32" s="25" t="str">
        <f>IFERROR(VLOOKUP(A32,Search!$AJ$13:$AL$179,2,FALSE),"")</f>
        <v/>
      </c>
      <c r="F32" s="35"/>
      <c r="G32" s="103"/>
      <c r="H32" s="25" t="str">
        <f>IFERROR(VLOOKUP(A32,Purchase!$AJ$15:$AL$179,2,FALSE),"")</f>
        <v/>
      </c>
      <c r="I32" s="35"/>
      <c r="J32" s="103"/>
      <c r="K32" s="25" t="str">
        <f>IFERROR(VLOOKUP(A32,'Post Sale'!$AJ$16:$AL$179,2,FALSE),"")</f>
        <v/>
      </c>
      <c r="L32" s="35"/>
      <c r="AQ32" s="148">
        <f t="shared" si="0"/>
        <v>0</v>
      </c>
      <c r="AR32" s="148" t="str">
        <f t="shared" si="1"/>
        <v/>
      </c>
      <c r="AS32" s="148">
        <f t="shared" si="2"/>
        <v>0</v>
      </c>
      <c r="AT32" s="148" t="str">
        <f t="shared" si="3"/>
        <v/>
      </c>
      <c r="AU32" s="148">
        <f t="shared" si="4"/>
        <v>0</v>
      </c>
      <c r="AV32" s="148" t="str">
        <f t="shared" si="5"/>
        <v/>
      </c>
      <c r="AW32" s="148">
        <f t="shared" si="6"/>
        <v>0</v>
      </c>
      <c r="AX32" s="148" t="str">
        <f t="shared" si="7"/>
        <v/>
      </c>
    </row>
    <row r="33" spans="1:50" ht="16.5" customHeight="1" x14ac:dyDescent="0.25">
      <c r="A33" s="7">
        <f t="shared" si="8"/>
        <v>21</v>
      </c>
      <c r="B33" s="63" t="str">
        <f>IFERROR(VLOOKUP(A33,Awareness!$AJ$11:$AL$179,2,FALSE),"")</f>
        <v/>
      </c>
      <c r="C33" s="35"/>
      <c r="D33" s="103"/>
      <c r="E33" s="25" t="str">
        <f>IFERROR(VLOOKUP(A33,Search!$AJ$13:$AL$179,2,FALSE),"")</f>
        <v/>
      </c>
      <c r="F33" s="35"/>
      <c r="G33" s="103"/>
      <c r="H33" s="25" t="str">
        <f>IFERROR(VLOOKUP(A33,Purchase!$AJ$15:$AL$179,2,FALSE),"")</f>
        <v/>
      </c>
      <c r="I33" s="35"/>
      <c r="J33" s="103"/>
      <c r="K33" s="25" t="str">
        <f>IFERROR(VLOOKUP(A33,'Post Sale'!$AJ$16:$AL$179,2,FALSE),"")</f>
        <v/>
      </c>
      <c r="L33" s="35"/>
      <c r="AQ33" s="148">
        <f t="shared" si="0"/>
        <v>0</v>
      </c>
      <c r="AR33" s="148" t="str">
        <f t="shared" si="1"/>
        <v/>
      </c>
      <c r="AS33" s="148">
        <f t="shared" si="2"/>
        <v>0</v>
      </c>
      <c r="AT33" s="148" t="str">
        <f t="shared" si="3"/>
        <v/>
      </c>
      <c r="AU33" s="148">
        <f t="shared" si="4"/>
        <v>0</v>
      </c>
      <c r="AV33" s="148" t="str">
        <f t="shared" si="5"/>
        <v/>
      </c>
      <c r="AW33" s="148">
        <f t="shared" si="6"/>
        <v>0</v>
      </c>
      <c r="AX33" s="148" t="str">
        <f t="shared" si="7"/>
        <v/>
      </c>
    </row>
    <row r="34" spans="1:50" ht="16.5" customHeight="1" x14ac:dyDescent="0.25">
      <c r="A34" s="7">
        <f t="shared" si="8"/>
        <v>22</v>
      </c>
      <c r="B34" s="63" t="str">
        <f>IFERROR(VLOOKUP(A34,Awareness!$AJ$11:$AL$179,2,FALSE),"")</f>
        <v/>
      </c>
      <c r="C34" s="35"/>
      <c r="D34" s="103"/>
      <c r="E34" s="25" t="str">
        <f>IFERROR(VLOOKUP(A34,Search!$AJ$13:$AL$179,2,FALSE),"")</f>
        <v/>
      </c>
      <c r="F34" s="35"/>
      <c r="G34" s="103"/>
      <c r="H34" s="25" t="str">
        <f>IFERROR(VLOOKUP(A34,Purchase!$AJ$15:$AL$179,2,FALSE),"")</f>
        <v/>
      </c>
      <c r="I34" s="35"/>
      <c r="J34" s="103"/>
      <c r="K34" s="25" t="str">
        <f>IFERROR(VLOOKUP(A34,'Post Sale'!$AJ$16:$AL$179,2,FALSE),"")</f>
        <v/>
      </c>
      <c r="L34" s="35"/>
      <c r="AQ34" s="148">
        <f t="shared" si="0"/>
        <v>0</v>
      </c>
      <c r="AR34" s="148" t="str">
        <f t="shared" si="1"/>
        <v/>
      </c>
      <c r="AS34" s="148">
        <f t="shared" si="2"/>
        <v>0</v>
      </c>
      <c r="AT34" s="148" t="str">
        <f t="shared" si="3"/>
        <v/>
      </c>
      <c r="AU34" s="148">
        <f t="shared" si="4"/>
        <v>0</v>
      </c>
      <c r="AV34" s="148" t="str">
        <f t="shared" si="5"/>
        <v/>
      </c>
      <c r="AW34" s="148">
        <f t="shared" si="6"/>
        <v>0</v>
      </c>
      <c r="AX34" s="148" t="str">
        <f t="shared" si="7"/>
        <v/>
      </c>
    </row>
    <row r="35" spans="1:50" ht="16.5" customHeight="1" x14ac:dyDescent="0.25">
      <c r="A35" s="7">
        <f t="shared" si="8"/>
        <v>23</v>
      </c>
      <c r="B35" s="63" t="str">
        <f>IFERROR(VLOOKUP(A35,Awareness!$AJ$11:$AL$179,2,FALSE),"")</f>
        <v/>
      </c>
      <c r="C35" s="35"/>
      <c r="D35" s="103"/>
      <c r="E35" s="25" t="str">
        <f>IFERROR(VLOOKUP(A35,Search!$AJ$13:$AL$179,2,FALSE),"")</f>
        <v/>
      </c>
      <c r="F35" s="35"/>
      <c r="G35" s="103"/>
      <c r="H35" s="25" t="str">
        <f>IFERROR(VLOOKUP(A35,Purchase!$AJ$15:$AL$179,2,FALSE),"")</f>
        <v/>
      </c>
      <c r="I35" s="35"/>
      <c r="J35" s="103"/>
      <c r="K35" s="25" t="str">
        <f>IFERROR(VLOOKUP(A35,'Post Sale'!$AJ$16:$AL$179,2,FALSE),"")</f>
        <v/>
      </c>
      <c r="L35" s="35"/>
      <c r="AQ35" s="148">
        <f t="shared" si="0"/>
        <v>0</v>
      </c>
      <c r="AR35" s="148" t="str">
        <f t="shared" si="1"/>
        <v/>
      </c>
      <c r="AS35" s="148">
        <f t="shared" si="2"/>
        <v>0</v>
      </c>
      <c r="AT35" s="148" t="str">
        <f t="shared" si="3"/>
        <v/>
      </c>
      <c r="AU35" s="148">
        <f t="shared" si="4"/>
        <v>0</v>
      </c>
      <c r="AV35" s="148" t="str">
        <f t="shared" si="5"/>
        <v/>
      </c>
      <c r="AW35" s="148">
        <f t="shared" si="6"/>
        <v>0</v>
      </c>
      <c r="AX35" s="148" t="str">
        <f t="shared" si="7"/>
        <v/>
      </c>
    </row>
    <row r="36" spans="1:50" ht="16.5" customHeight="1" x14ac:dyDescent="0.25">
      <c r="A36" s="7">
        <f t="shared" si="8"/>
        <v>24</v>
      </c>
      <c r="B36" s="63" t="str">
        <f>IFERROR(VLOOKUP(A36,Awareness!$AJ$11:$AL$179,2,FALSE),"")</f>
        <v/>
      </c>
      <c r="C36" s="35"/>
      <c r="D36" s="103"/>
      <c r="E36" s="25" t="str">
        <f>IFERROR(VLOOKUP(A36,Search!$AJ$13:$AL$179,2,FALSE),"")</f>
        <v/>
      </c>
      <c r="F36" s="35"/>
      <c r="G36" s="103"/>
      <c r="H36" s="25" t="str">
        <f>IFERROR(VLOOKUP(A36,Purchase!$AJ$15:$AL$179,2,FALSE),"")</f>
        <v/>
      </c>
      <c r="I36" s="35"/>
      <c r="J36" s="103"/>
      <c r="K36" s="25" t="str">
        <f>IFERROR(VLOOKUP(A36,'Post Sale'!$AJ$16:$AL$179,2,FALSE),"")</f>
        <v/>
      </c>
      <c r="L36" s="35"/>
      <c r="AQ36" s="148">
        <f t="shared" si="0"/>
        <v>0</v>
      </c>
      <c r="AR36" s="148" t="str">
        <f t="shared" si="1"/>
        <v/>
      </c>
      <c r="AS36" s="148">
        <f t="shared" si="2"/>
        <v>0</v>
      </c>
      <c r="AT36" s="148" t="str">
        <f t="shared" si="3"/>
        <v/>
      </c>
      <c r="AU36" s="148">
        <f t="shared" si="4"/>
        <v>0</v>
      </c>
      <c r="AV36" s="148" t="str">
        <f t="shared" si="5"/>
        <v/>
      </c>
      <c r="AW36" s="148">
        <f t="shared" si="6"/>
        <v>0</v>
      </c>
      <c r="AX36" s="148" t="str">
        <f t="shared" si="7"/>
        <v/>
      </c>
    </row>
    <row r="37" spans="1:50" ht="16.5" customHeight="1" x14ac:dyDescent="0.25">
      <c r="A37" s="7">
        <f t="shared" si="8"/>
        <v>25</v>
      </c>
      <c r="B37" s="63" t="str">
        <f>IFERROR(VLOOKUP(A37,Awareness!$AJ$11:$AL$179,2,FALSE),"")</f>
        <v/>
      </c>
      <c r="C37" s="35"/>
      <c r="D37" s="103"/>
      <c r="E37" s="25" t="str">
        <f>IFERROR(VLOOKUP(A37,Search!$AJ$13:$AL$179,2,FALSE),"")</f>
        <v/>
      </c>
      <c r="F37" s="35"/>
      <c r="G37" s="103"/>
      <c r="H37" s="25" t="str">
        <f>IFERROR(VLOOKUP(A37,Purchase!$AJ$15:$AL$179,2,FALSE),"")</f>
        <v/>
      </c>
      <c r="I37" s="35"/>
      <c r="J37" s="103"/>
      <c r="K37" s="25" t="str">
        <f>IFERROR(VLOOKUP(A37,'Post Sale'!$AJ$16:$AL$179,2,FALSE),"")</f>
        <v/>
      </c>
      <c r="L37" s="35"/>
      <c r="AQ37" s="148">
        <f t="shared" si="0"/>
        <v>0</v>
      </c>
      <c r="AR37" s="148" t="str">
        <f t="shared" si="1"/>
        <v/>
      </c>
      <c r="AS37" s="148">
        <f t="shared" si="2"/>
        <v>0</v>
      </c>
      <c r="AT37" s="148" t="str">
        <f t="shared" si="3"/>
        <v/>
      </c>
      <c r="AU37" s="148">
        <f t="shared" si="4"/>
        <v>0</v>
      </c>
      <c r="AV37" s="148" t="str">
        <f t="shared" si="5"/>
        <v/>
      </c>
      <c r="AW37" s="148">
        <f t="shared" si="6"/>
        <v>0</v>
      </c>
      <c r="AX37" s="148" t="str">
        <f t="shared" si="7"/>
        <v/>
      </c>
    </row>
    <row r="38" spans="1:50" ht="16.5" customHeight="1" x14ac:dyDescent="0.25">
      <c r="A38" s="7">
        <f t="shared" si="8"/>
        <v>26</v>
      </c>
      <c r="B38" s="63" t="str">
        <f>IFERROR(VLOOKUP(A38,Awareness!$AJ$11:$AL$179,2,FALSE),"")</f>
        <v/>
      </c>
      <c r="C38" s="35"/>
      <c r="D38" s="103"/>
      <c r="E38" s="25" t="str">
        <f>IFERROR(VLOOKUP(A38,Search!$AJ$13:$AL$179,2,FALSE),"")</f>
        <v/>
      </c>
      <c r="F38" s="35"/>
      <c r="G38" s="103"/>
      <c r="H38" s="25" t="str">
        <f>IFERROR(VLOOKUP(A38,Purchase!$AJ$15:$AL$179,2,FALSE),"")</f>
        <v/>
      </c>
      <c r="I38" s="35"/>
      <c r="J38" s="103"/>
      <c r="K38" s="25" t="str">
        <f>IFERROR(VLOOKUP(A38,'Post Sale'!$AJ$16:$AL$179,2,FALSE),"")</f>
        <v/>
      </c>
      <c r="L38" s="35"/>
      <c r="AQ38" s="148">
        <f t="shared" si="0"/>
        <v>0</v>
      </c>
      <c r="AR38" s="148" t="str">
        <f t="shared" si="1"/>
        <v/>
      </c>
      <c r="AS38" s="148">
        <f t="shared" si="2"/>
        <v>0</v>
      </c>
      <c r="AT38" s="148" t="str">
        <f t="shared" si="3"/>
        <v/>
      </c>
      <c r="AU38" s="148">
        <f t="shared" si="4"/>
        <v>0</v>
      </c>
      <c r="AV38" s="148" t="str">
        <f t="shared" si="5"/>
        <v/>
      </c>
      <c r="AW38" s="148">
        <f t="shared" si="6"/>
        <v>0</v>
      </c>
      <c r="AX38" s="148" t="str">
        <f t="shared" si="7"/>
        <v/>
      </c>
    </row>
    <row r="39" spans="1:50" ht="16.5" customHeight="1" x14ac:dyDescent="0.25">
      <c r="A39" s="7">
        <f t="shared" si="8"/>
        <v>27</v>
      </c>
      <c r="B39" s="63" t="str">
        <f>IFERROR(VLOOKUP(A39,Awareness!$AJ$11:$AL$179,2,FALSE),"")</f>
        <v/>
      </c>
      <c r="C39" s="35"/>
      <c r="D39" s="103"/>
      <c r="E39" s="25" t="str">
        <f>IFERROR(VLOOKUP(A39,Search!$AJ$13:$AL$179,2,FALSE),"")</f>
        <v/>
      </c>
      <c r="F39" s="35"/>
      <c r="G39" s="103"/>
      <c r="H39" s="25" t="str">
        <f>IFERROR(VLOOKUP(A39,Purchase!$AJ$15:$AL$179,2,FALSE),"")</f>
        <v/>
      </c>
      <c r="I39" s="35"/>
      <c r="J39" s="103"/>
      <c r="K39" s="25" t="str">
        <f>IFERROR(VLOOKUP(A39,'Post Sale'!$AJ$16:$AL$179,2,FALSE),"")</f>
        <v/>
      </c>
      <c r="L39" s="35"/>
      <c r="AQ39" s="148">
        <f t="shared" si="0"/>
        <v>0</v>
      </c>
      <c r="AR39" s="148" t="str">
        <f t="shared" si="1"/>
        <v/>
      </c>
      <c r="AS39" s="148">
        <f t="shared" si="2"/>
        <v>0</v>
      </c>
      <c r="AT39" s="148" t="str">
        <f t="shared" si="3"/>
        <v/>
      </c>
      <c r="AU39" s="148">
        <f t="shared" si="4"/>
        <v>0</v>
      </c>
      <c r="AV39" s="148" t="str">
        <f t="shared" si="5"/>
        <v/>
      </c>
      <c r="AW39" s="148">
        <f t="shared" si="6"/>
        <v>0</v>
      </c>
      <c r="AX39" s="148" t="str">
        <f t="shared" si="7"/>
        <v/>
      </c>
    </row>
    <row r="40" spans="1:50" ht="16.5" customHeight="1" x14ac:dyDescent="0.25">
      <c r="A40" s="7">
        <f t="shared" si="8"/>
        <v>28</v>
      </c>
      <c r="B40" s="63" t="str">
        <f>IFERROR(VLOOKUP(A40,Awareness!$AJ$11:$AL$179,2,FALSE),"")</f>
        <v/>
      </c>
      <c r="C40" s="35"/>
      <c r="D40" s="103"/>
      <c r="E40" s="25" t="str">
        <f>IFERROR(VLOOKUP(A40,Search!$AJ$13:$AL$179,2,FALSE),"")</f>
        <v/>
      </c>
      <c r="F40" s="35"/>
      <c r="G40" s="103"/>
      <c r="H40" s="25" t="str">
        <f>IFERROR(VLOOKUP(A40,Purchase!$AJ$15:$AL$179,2,FALSE),"")</f>
        <v/>
      </c>
      <c r="I40" s="35"/>
      <c r="J40" s="103"/>
      <c r="K40" s="25" t="str">
        <f>IFERROR(VLOOKUP(A40,'Post Sale'!$AJ$16:$AL$179,2,FALSE),"")</f>
        <v/>
      </c>
      <c r="L40" s="35"/>
      <c r="AQ40" s="148">
        <f t="shared" si="0"/>
        <v>0</v>
      </c>
      <c r="AR40" s="148" t="str">
        <f t="shared" si="1"/>
        <v/>
      </c>
      <c r="AS40" s="148">
        <f t="shared" si="2"/>
        <v>0</v>
      </c>
      <c r="AT40" s="148" t="str">
        <f t="shared" si="3"/>
        <v/>
      </c>
      <c r="AU40" s="148">
        <f t="shared" si="4"/>
        <v>0</v>
      </c>
      <c r="AV40" s="148" t="str">
        <f t="shared" si="5"/>
        <v/>
      </c>
      <c r="AW40" s="148">
        <f t="shared" si="6"/>
        <v>0</v>
      </c>
      <c r="AX40" s="148" t="str">
        <f t="shared" si="7"/>
        <v/>
      </c>
    </row>
    <row r="41" spans="1:50" ht="16.5" customHeight="1" x14ac:dyDescent="0.25">
      <c r="A41" s="7">
        <f t="shared" si="8"/>
        <v>29</v>
      </c>
      <c r="B41" s="63" t="str">
        <f>IFERROR(VLOOKUP(A41,Awareness!$AJ$11:$AL$179,2,FALSE),"")</f>
        <v/>
      </c>
      <c r="C41" s="35"/>
      <c r="D41" s="103"/>
      <c r="E41" s="25" t="str">
        <f>IFERROR(VLOOKUP(A41,Search!$AJ$13:$AL$179,2,FALSE),"")</f>
        <v/>
      </c>
      <c r="F41" s="35"/>
      <c r="G41" s="103"/>
      <c r="H41" s="25" t="str">
        <f>IFERROR(VLOOKUP(A41,Purchase!$AJ$15:$AL$179,2,FALSE),"")</f>
        <v/>
      </c>
      <c r="I41" s="35"/>
      <c r="J41" s="103"/>
      <c r="K41" s="25" t="str">
        <f>IFERROR(VLOOKUP(A41,'Post Sale'!$AJ$16:$AL$179,2,FALSE),"")</f>
        <v/>
      </c>
      <c r="L41" s="35"/>
      <c r="AQ41" s="148">
        <f t="shared" si="0"/>
        <v>0</v>
      </c>
      <c r="AR41" s="148" t="str">
        <f t="shared" si="1"/>
        <v/>
      </c>
      <c r="AS41" s="148">
        <f t="shared" si="2"/>
        <v>0</v>
      </c>
      <c r="AT41" s="148" t="str">
        <f t="shared" si="3"/>
        <v/>
      </c>
      <c r="AU41" s="148">
        <f t="shared" si="4"/>
        <v>0</v>
      </c>
      <c r="AV41" s="148" t="str">
        <f t="shared" si="5"/>
        <v/>
      </c>
      <c r="AW41" s="148">
        <f t="shared" si="6"/>
        <v>0</v>
      </c>
      <c r="AX41" s="148" t="str">
        <f t="shared" si="7"/>
        <v/>
      </c>
    </row>
    <row r="42" spans="1:50" ht="16.5" customHeight="1" x14ac:dyDescent="0.25">
      <c r="A42" s="7">
        <f t="shared" si="8"/>
        <v>30</v>
      </c>
      <c r="B42" s="63" t="str">
        <f>IFERROR(VLOOKUP(A42,Awareness!$AJ$11:$AL$179,2,FALSE),"")</f>
        <v/>
      </c>
      <c r="C42" s="35"/>
      <c r="D42" s="103"/>
      <c r="E42" s="25" t="str">
        <f>IFERROR(VLOOKUP(A42,Search!$AJ$13:$AL$179,2,FALSE),"")</f>
        <v/>
      </c>
      <c r="F42" s="35"/>
      <c r="G42" s="103"/>
      <c r="H42" s="25" t="str">
        <f>IFERROR(VLOOKUP(A42,Purchase!$AJ$15:$AL$179,2,FALSE),"")</f>
        <v/>
      </c>
      <c r="I42" s="35"/>
      <c r="J42" s="103"/>
      <c r="K42" s="25" t="str">
        <f>IFERROR(VLOOKUP(A42,'Post Sale'!$AJ$16:$AL$179,2,FALSE),"")</f>
        <v/>
      </c>
      <c r="L42" s="35"/>
      <c r="AQ42" s="148">
        <f t="shared" si="0"/>
        <v>0</v>
      </c>
      <c r="AR42" s="148" t="str">
        <f t="shared" si="1"/>
        <v/>
      </c>
      <c r="AS42" s="148">
        <f t="shared" si="2"/>
        <v>0</v>
      </c>
      <c r="AT42" s="148" t="str">
        <f t="shared" si="3"/>
        <v/>
      </c>
      <c r="AU42" s="148">
        <f t="shared" si="4"/>
        <v>0</v>
      </c>
      <c r="AV42" s="148" t="str">
        <f t="shared" si="5"/>
        <v/>
      </c>
      <c r="AW42" s="148">
        <f t="shared" si="6"/>
        <v>0</v>
      </c>
      <c r="AX42" s="148" t="str">
        <f t="shared" si="7"/>
        <v/>
      </c>
    </row>
    <row r="43" spans="1:50" ht="16.5" customHeight="1" x14ac:dyDescent="0.25">
      <c r="A43" s="7">
        <f t="shared" si="8"/>
        <v>31</v>
      </c>
      <c r="B43" s="63" t="str">
        <f>IFERROR(VLOOKUP(A43,Awareness!$AJ$11:$AL$179,2,FALSE),"")</f>
        <v/>
      </c>
      <c r="C43" s="35"/>
      <c r="D43" s="103"/>
      <c r="E43" s="25" t="str">
        <f>IFERROR(VLOOKUP(A43,Search!$AJ$13:$AL$179,2,FALSE),"")</f>
        <v/>
      </c>
      <c r="F43" s="35"/>
      <c r="G43" s="103"/>
      <c r="H43" s="25" t="str">
        <f>IFERROR(VLOOKUP(A43,Purchase!$AJ$15:$AL$179,2,FALSE),"")</f>
        <v/>
      </c>
      <c r="I43" s="35"/>
      <c r="J43" s="103"/>
      <c r="K43" s="25" t="str">
        <f>IFERROR(VLOOKUP(A43,'Post Sale'!$AJ$16:$AL$179,2,FALSE),"")</f>
        <v/>
      </c>
      <c r="L43" s="35"/>
      <c r="AQ43" s="148">
        <f t="shared" si="0"/>
        <v>0</v>
      </c>
      <c r="AR43" s="148" t="str">
        <f t="shared" si="1"/>
        <v/>
      </c>
      <c r="AS43" s="148">
        <f t="shared" si="2"/>
        <v>0</v>
      </c>
      <c r="AT43" s="148" t="str">
        <f t="shared" si="3"/>
        <v/>
      </c>
      <c r="AU43" s="148">
        <f t="shared" si="4"/>
        <v>0</v>
      </c>
      <c r="AV43" s="148" t="str">
        <f t="shared" si="5"/>
        <v/>
      </c>
      <c r="AW43" s="148">
        <f t="shared" si="6"/>
        <v>0</v>
      </c>
      <c r="AX43" s="148" t="str">
        <f t="shared" si="7"/>
        <v/>
      </c>
    </row>
    <row r="44" spans="1:50" ht="16.5" customHeight="1" x14ac:dyDescent="0.25">
      <c r="A44" s="7">
        <f t="shared" si="8"/>
        <v>32</v>
      </c>
      <c r="B44" s="63" t="str">
        <f>IFERROR(VLOOKUP(A44,Awareness!$AJ$11:$AL$179,2,FALSE),"")</f>
        <v/>
      </c>
      <c r="C44" s="35"/>
      <c r="D44" s="103"/>
      <c r="E44" s="25" t="str">
        <f>IFERROR(VLOOKUP(A44,Search!$AJ$13:$AL$179,2,FALSE),"")</f>
        <v/>
      </c>
      <c r="F44" s="35"/>
      <c r="G44" s="103"/>
      <c r="H44" s="25" t="str">
        <f>IFERROR(VLOOKUP(A44,Purchase!$AJ$15:$AL$179,2,FALSE),"")</f>
        <v/>
      </c>
      <c r="I44" s="35"/>
      <c r="J44" s="103"/>
      <c r="K44" s="25" t="str">
        <f>IFERROR(VLOOKUP(A44,'Post Sale'!$AJ$16:$AL$179,2,FALSE),"")</f>
        <v/>
      </c>
      <c r="L44" s="35"/>
      <c r="AQ44" s="148">
        <f t="shared" si="0"/>
        <v>0</v>
      </c>
      <c r="AR44" s="148" t="str">
        <f t="shared" si="1"/>
        <v/>
      </c>
      <c r="AS44" s="148">
        <f t="shared" si="2"/>
        <v>0</v>
      </c>
      <c r="AT44" s="148" t="str">
        <f t="shared" si="3"/>
        <v/>
      </c>
      <c r="AU44" s="148">
        <f t="shared" si="4"/>
        <v>0</v>
      </c>
      <c r="AV44" s="148" t="str">
        <f t="shared" si="5"/>
        <v/>
      </c>
      <c r="AW44" s="148">
        <f t="shared" si="6"/>
        <v>0</v>
      </c>
      <c r="AX44" s="148" t="str">
        <f t="shared" si="7"/>
        <v/>
      </c>
    </row>
    <row r="45" spans="1:50" ht="16.5" customHeight="1" x14ac:dyDescent="0.25">
      <c r="A45" s="7">
        <f t="shared" si="8"/>
        <v>33</v>
      </c>
      <c r="B45" s="63" t="str">
        <f>IFERROR(VLOOKUP(A45,Awareness!$AJ$11:$AL$179,2,FALSE),"")</f>
        <v/>
      </c>
      <c r="C45" s="35"/>
      <c r="D45" s="103"/>
      <c r="E45" s="25" t="str">
        <f>IFERROR(VLOOKUP(A45,Search!$AJ$13:$AL$179,2,FALSE),"")</f>
        <v/>
      </c>
      <c r="F45" s="35"/>
      <c r="G45" s="103"/>
      <c r="H45" s="25" t="str">
        <f>IFERROR(VLOOKUP(A45,Purchase!$AJ$15:$AL$179,2,FALSE),"")</f>
        <v/>
      </c>
      <c r="I45" s="35"/>
      <c r="J45" s="103"/>
      <c r="K45" s="25" t="str">
        <f>IFERROR(VLOOKUP(A45,'Post Sale'!$AJ$16:$AL$179,2,FALSE),"")</f>
        <v/>
      </c>
      <c r="L45" s="35"/>
      <c r="AQ45" s="148">
        <f t="shared" si="0"/>
        <v>0</v>
      </c>
      <c r="AR45" s="148" t="str">
        <f t="shared" si="1"/>
        <v/>
      </c>
      <c r="AS45" s="148">
        <f t="shared" si="2"/>
        <v>0</v>
      </c>
      <c r="AT45" s="148" t="str">
        <f t="shared" si="3"/>
        <v/>
      </c>
      <c r="AU45" s="148">
        <f t="shared" si="4"/>
        <v>0</v>
      </c>
      <c r="AV45" s="148" t="str">
        <f t="shared" si="5"/>
        <v/>
      </c>
      <c r="AW45" s="148">
        <f t="shared" si="6"/>
        <v>0</v>
      </c>
      <c r="AX45" s="148" t="str">
        <f t="shared" si="7"/>
        <v/>
      </c>
    </row>
    <row r="46" spans="1:50" ht="16.5" customHeight="1" x14ac:dyDescent="0.25">
      <c r="A46" s="7">
        <f t="shared" si="8"/>
        <v>34</v>
      </c>
      <c r="B46" s="63" t="str">
        <f>IFERROR(VLOOKUP(A46,Awareness!$AJ$11:$AL$179,2,FALSE),"")</f>
        <v/>
      </c>
      <c r="C46" s="35"/>
      <c r="D46" s="103"/>
      <c r="E46" s="25" t="str">
        <f>IFERROR(VLOOKUP(A46,Search!$AJ$13:$AL$179,2,FALSE),"")</f>
        <v/>
      </c>
      <c r="F46" s="35"/>
      <c r="G46" s="103"/>
      <c r="H46" s="25" t="str">
        <f>IFERROR(VLOOKUP(A46,Purchase!$AJ$15:$AL$179,2,FALSE),"")</f>
        <v/>
      </c>
      <c r="I46" s="35"/>
      <c r="J46" s="103"/>
      <c r="K46" s="25" t="str">
        <f>IFERROR(VLOOKUP(A46,'Post Sale'!$AJ$16:$AL$179,2,FALSE),"")</f>
        <v/>
      </c>
      <c r="L46" s="35"/>
      <c r="AQ46" s="148">
        <f t="shared" si="0"/>
        <v>0</v>
      </c>
      <c r="AR46" s="148" t="str">
        <f t="shared" si="1"/>
        <v/>
      </c>
      <c r="AS46" s="148">
        <f t="shared" si="2"/>
        <v>0</v>
      </c>
      <c r="AT46" s="148" t="str">
        <f t="shared" si="3"/>
        <v/>
      </c>
      <c r="AU46" s="148">
        <f t="shared" si="4"/>
        <v>0</v>
      </c>
      <c r="AV46" s="148" t="str">
        <f t="shared" si="5"/>
        <v/>
      </c>
      <c r="AW46" s="148">
        <f t="shared" si="6"/>
        <v>0</v>
      </c>
      <c r="AX46" s="148" t="str">
        <f t="shared" si="7"/>
        <v/>
      </c>
    </row>
    <row r="47" spans="1:50" ht="16.5" customHeight="1" x14ac:dyDescent="0.25">
      <c r="A47" s="7">
        <f t="shared" si="8"/>
        <v>35</v>
      </c>
      <c r="B47" s="63" t="str">
        <f>IFERROR(VLOOKUP(A47,Awareness!$AJ$11:$AL$179,2,FALSE),"")</f>
        <v/>
      </c>
      <c r="C47" s="35"/>
      <c r="D47" s="103"/>
      <c r="E47" s="25" t="str">
        <f>IFERROR(VLOOKUP(A47,Search!$AJ$13:$AL$179,2,FALSE),"")</f>
        <v/>
      </c>
      <c r="F47" s="35"/>
      <c r="G47" s="103"/>
      <c r="H47" s="25" t="str">
        <f>IFERROR(VLOOKUP(A47,Purchase!$AJ$15:$AL$179,2,FALSE),"")</f>
        <v/>
      </c>
      <c r="I47" s="35"/>
      <c r="J47" s="103"/>
      <c r="K47" s="25" t="str">
        <f>IFERROR(VLOOKUP(A47,'Post Sale'!$AJ$16:$AL$179,2,FALSE),"")</f>
        <v/>
      </c>
      <c r="L47" s="35"/>
      <c r="AQ47" s="148">
        <f t="shared" si="0"/>
        <v>0</v>
      </c>
      <c r="AR47" s="148" t="str">
        <f t="shared" si="1"/>
        <v/>
      </c>
      <c r="AS47" s="148">
        <f t="shared" si="2"/>
        <v>0</v>
      </c>
      <c r="AT47" s="148" t="str">
        <f t="shared" si="3"/>
        <v/>
      </c>
      <c r="AU47" s="148">
        <f t="shared" si="4"/>
        <v>0</v>
      </c>
      <c r="AV47" s="148" t="str">
        <f t="shared" si="5"/>
        <v/>
      </c>
      <c r="AW47" s="148">
        <f t="shared" si="6"/>
        <v>0</v>
      </c>
      <c r="AX47" s="148" t="str">
        <f t="shared" si="7"/>
        <v/>
      </c>
    </row>
    <row r="48" spans="1:50" ht="16.5" customHeight="1" x14ac:dyDescent="0.25">
      <c r="A48" s="7">
        <f t="shared" si="8"/>
        <v>36</v>
      </c>
      <c r="B48" s="63" t="str">
        <f>IFERROR(VLOOKUP(A48,Awareness!$AJ$11:$AL$179,2,FALSE),"")</f>
        <v/>
      </c>
      <c r="C48" s="35"/>
      <c r="D48" s="103"/>
      <c r="E48" s="25" t="str">
        <f>IFERROR(VLOOKUP(A48,Search!$AJ$13:$AL$179,2,FALSE),"")</f>
        <v/>
      </c>
      <c r="F48" s="35"/>
      <c r="G48" s="103"/>
      <c r="H48" s="25" t="str">
        <f>IFERROR(VLOOKUP(A48,Purchase!$AJ$15:$AL$179,2,FALSE),"")</f>
        <v/>
      </c>
      <c r="I48" s="35"/>
      <c r="J48" s="103"/>
      <c r="K48" s="25" t="str">
        <f>IFERROR(VLOOKUP(A48,'Post Sale'!$AJ$16:$AL$179,2,FALSE),"")</f>
        <v/>
      </c>
      <c r="L48" s="35"/>
      <c r="AQ48" s="148">
        <f t="shared" si="0"/>
        <v>0</v>
      </c>
      <c r="AR48" s="148" t="str">
        <f t="shared" si="1"/>
        <v/>
      </c>
      <c r="AS48" s="148">
        <f t="shared" si="2"/>
        <v>0</v>
      </c>
      <c r="AT48" s="148" t="str">
        <f t="shared" si="3"/>
        <v/>
      </c>
      <c r="AU48" s="148">
        <f t="shared" si="4"/>
        <v>0</v>
      </c>
      <c r="AV48" s="148" t="str">
        <f t="shared" si="5"/>
        <v/>
      </c>
      <c r="AW48" s="148">
        <f t="shared" si="6"/>
        <v>0</v>
      </c>
      <c r="AX48" s="148" t="str">
        <f t="shared" si="7"/>
        <v/>
      </c>
    </row>
    <row r="49" spans="1:50" ht="16.5" customHeight="1" x14ac:dyDescent="0.25">
      <c r="A49" s="7">
        <f t="shared" si="8"/>
        <v>37</v>
      </c>
      <c r="B49" s="63" t="str">
        <f>IFERROR(VLOOKUP(A49,Awareness!$AJ$11:$AL$179,2,FALSE),"")</f>
        <v/>
      </c>
      <c r="C49" s="35"/>
      <c r="D49" s="103"/>
      <c r="E49" s="25" t="str">
        <f>IFERROR(VLOOKUP(A49,Search!$AJ$13:$AL$179,2,FALSE),"")</f>
        <v/>
      </c>
      <c r="F49" s="35"/>
      <c r="G49" s="103"/>
      <c r="H49" s="25" t="str">
        <f>IFERROR(VLOOKUP(A49,Purchase!$AJ$15:$AL$179,2,FALSE),"")</f>
        <v/>
      </c>
      <c r="I49" s="35"/>
      <c r="J49" s="103"/>
      <c r="K49" s="25" t="str">
        <f>IFERROR(VLOOKUP(A49,'Post Sale'!$AJ$16:$AL$179,2,FALSE),"")</f>
        <v/>
      </c>
      <c r="L49" s="35"/>
      <c r="AQ49" s="148">
        <f t="shared" si="0"/>
        <v>0</v>
      </c>
      <c r="AR49" s="148" t="str">
        <f t="shared" si="1"/>
        <v/>
      </c>
      <c r="AS49" s="148">
        <f t="shared" si="2"/>
        <v>0</v>
      </c>
      <c r="AT49" s="148" t="str">
        <f t="shared" si="3"/>
        <v/>
      </c>
      <c r="AU49" s="148">
        <f t="shared" si="4"/>
        <v>0</v>
      </c>
      <c r="AV49" s="148" t="str">
        <f t="shared" si="5"/>
        <v/>
      </c>
      <c r="AW49" s="148">
        <f t="shared" si="6"/>
        <v>0</v>
      </c>
      <c r="AX49" s="148" t="str">
        <f t="shared" si="7"/>
        <v/>
      </c>
    </row>
    <row r="50" spans="1:50" ht="16.5" customHeight="1" x14ac:dyDescent="0.25">
      <c r="A50" s="7">
        <f t="shared" si="8"/>
        <v>38</v>
      </c>
      <c r="B50" s="63" t="str">
        <f>IFERROR(VLOOKUP(A50,Awareness!$AJ$11:$AL$179,2,FALSE),"")</f>
        <v/>
      </c>
      <c r="C50" s="35"/>
      <c r="D50" s="103"/>
      <c r="E50" s="25" t="str">
        <f>IFERROR(VLOOKUP(A50,Search!$AJ$13:$AL$179,2,FALSE),"")</f>
        <v/>
      </c>
      <c r="F50" s="35"/>
      <c r="G50" s="103"/>
      <c r="H50" s="25" t="str">
        <f>IFERROR(VLOOKUP(A50,Purchase!$AJ$15:$AL$179,2,FALSE),"")</f>
        <v/>
      </c>
      <c r="I50" s="35"/>
      <c r="J50" s="103"/>
      <c r="K50" s="25" t="str">
        <f>IFERROR(VLOOKUP(A50,'Post Sale'!$AJ$16:$AL$179,2,FALSE),"")</f>
        <v/>
      </c>
      <c r="L50" s="35"/>
      <c r="AQ50" s="148">
        <f t="shared" si="0"/>
        <v>0</v>
      </c>
      <c r="AR50" s="148" t="str">
        <f t="shared" si="1"/>
        <v/>
      </c>
      <c r="AS50" s="148">
        <f t="shared" si="2"/>
        <v>0</v>
      </c>
      <c r="AT50" s="148" t="str">
        <f t="shared" si="3"/>
        <v/>
      </c>
      <c r="AU50" s="148">
        <f t="shared" si="4"/>
        <v>0</v>
      </c>
      <c r="AV50" s="148" t="str">
        <f t="shared" si="5"/>
        <v/>
      </c>
      <c r="AW50" s="148">
        <f t="shared" si="6"/>
        <v>0</v>
      </c>
      <c r="AX50" s="148" t="str">
        <f t="shared" si="7"/>
        <v/>
      </c>
    </row>
    <row r="51" spans="1:50" ht="16.5" customHeight="1" x14ac:dyDescent="0.25">
      <c r="A51" s="7">
        <f t="shared" si="8"/>
        <v>39</v>
      </c>
      <c r="B51" s="63" t="str">
        <f>IFERROR(VLOOKUP(A51,Awareness!$AJ$11:$AL$179,2,FALSE),"")</f>
        <v/>
      </c>
      <c r="C51" s="35"/>
      <c r="D51" s="103"/>
      <c r="E51" s="25" t="str">
        <f>IFERROR(VLOOKUP(A51,Search!$AJ$13:$AL$179,2,FALSE),"")</f>
        <v/>
      </c>
      <c r="F51" s="35"/>
      <c r="G51" s="103"/>
      <c r="H51" s="25" t="str">
        <f>IFERROR(VLOOKUP(A51,Purchase!$AJ$15:$AL$179,2,FALSE),"")</f>
        <v/>
      </c>
      <c r="I51" s="35"/>
      <c r="J51" s="103"/>
      <c r="K51" s="25" t="str">
        <f>IFERROR(VLOOKUP(A51,'Post Sale'!$AJ$16:$AL$179,2,FALSE),"")</f>
        <v/>
      </c>
      <c r="L51" s="35"/>
      <c r="AQ51" s="148">
        <f t="shared" si="0"/>
        <v>0</v>
      </c>
      <c r="AR51" s="148" t="str">
        <f t="shared" si="1"/>
        <v/>
      </c>
      <c r="AS51" s="148">
        <f t="shared" si="2"/>
        <v>0</v>
      </c>
      <c r="AT51" s="148" t="str">
        <f t="shared" si="3"/>
        <v/>
      </c>
      <c r="AU51" s="148">
        <f t="shared" si="4"/>
        <v>0</v>
      </c>
      <c r="AV51" s="148" t="str">
        <f t="shared" si="5"/>
        <v/>
      </c>
      <c r="AW51" s="148">
        <f t="shared" si="6"/>
        <v>0</v>
      </c>
      <c r="AX51" s="148" t="str">
        <f t="shared" si="7"/>
        <v/>
      </c>
    </row>
    <row r="52" spans="1:50" ht="16.5" customHeight="1" x14ac:dyDescent="0.25">
      <c r="A52" s="7">
        <f t="shared" si="8"/>
        <v>40</v>
      </c>
      <c r="B52" s="63" t="str">
        <f>IFERROR(VLOOKUP(A52,Awareness!$AJ$11:$AL$179,2,FALSE),"")</f>
        <v/>
      </c>
      <c r="C52" s="35"/>
      <c r="D52" s="103"/>
      <c r="E52" s="25" t="str">
        <f>IFERROR(VLOOKUP(A52,Search!$AJ$13:$AL$179,2,FALSE),"")</f>
        <v/>
      </c>
      <c r="F52" s="35"/>
      <c r="G52" s="103"/>
      <c r="H52" s="25" t="str">
        <f>IFERROR(VLOOKUP(A52,Purchase!$AJ$15:$AL$179,2,FALSE),"")</f>
        <v/>
      </c>
      <c r="I52" s="35"/>
      <c r="J52" s="103"/>
      <c r="K52" s="25" t="str">
        <f>IFERROR(VLOOKUP(A52,'Post Sale'!$AJ$16:$AL$179,2,FALSE),"")</f>
        <v/>
      </c>
      <c r="L52" s="35"/>
      <c r="AQ52" s="148">
        <f t="shared" si="0"/>
        <v>0</v>
      </c>
      <c r="AR52" s="148" t="str">
        <f t="shared" si="1"/>
        <v/>
      </c>
      <c r="AS52" s="148">
        <f t="shared" si="2"/>
        <v>0</v>
      </c>
      <c r="AT52" s="148" t="str">
        <f t="shared" si="3"/>
        <v/>
      </c>
      <c r="AU52" s="148">
        <f t="shared" si="4"/>
        <v>0</v>
      </c>
      <c r="AV52" s="148" t="str">
        <f t="shared" si="5"/>
        <v/>
      </c>
      <c r="AW52" s="148">
        <f t="shared" si="6"/>
        <v>0</v>
      </c>
      <c r="AX52" s="148" t="str">
        <f t="shared" si="7"/>
        <v/>
      </c>
    </row>
    <row r="53" spans="1:50" ht="16.5" customHeight="1" x14ac:dyDescent="0.25">
      <c r="A53" s="7">
        <f t="shared" si="8"/>
        <v>41</v>
      </c>
      <c r="B53" s="63" t="str">
        <f>IFERROR(VLOOKUP(A53,Awareness!$AJ$11:$AL$179,2,FALSE),"")</f>
        <v/>
      </c>
      <c r="C53" s="35"/>
      <c r="D53" s="103"/>
      <c r="E53" s="25" t="str">
        <f>IFERROR(VLOOKUP(A53,Search!$AJ$13:$AL$179,2,FALSE),"")</f>
        <v/>
      </c>
      <c r="F53" s="35"/>
      <c r="G53" s="103"/>
      <c r="H53" s="25" t="str">
        <f>IFERROR(VLOOKUP(A53,Purchase!$AJ$15:$AL$179,2,FALSE),"")</f>
        <v/>
      </c>
      <c r="I53" s="35"/>
      <c r="J53" s="103"/>
      <c r="K53" s="25" t="str">
        <f>IFERROR(VLOOKUP(A53,'Post Sale'!$AJ$16:$AL$179,2,FALSE),"")</f>
        <v/>
      </c>
      <c r="L53" s="35"/>
      <c r="AQ53" s="148">
        <f t="shared" si="0"/>
        <v>0</v>
      </c>
      <c r="AR53" s="148" t="str">
        <f t="shared" si="1"/>
        <v/>
      </c>
      <c r="AS53" s="148">
        <f t="shared" si="2"/>
        <v>0</v>
      </c>
      <c r="AT53" s="148" t="str">
        <f t="shared" si="3"/>
        <v/>
      </c>
      <c r="AU53" s="148">
        <f t="shared" si="4"/>
        <v>0</v>
      </c>
      <c r="AV53" s="148" t="str">
        <f t="shared" si="5"/>
        <v/>
      </c>
      <c r="AW53" s="148">
        <f t="shared" si="6"/>
        <v>0</v>
      </c>
      <c r="AX53" s="148" t="str">
        <f t="shared" si="7"/>
        <v/>
      </c>
    </row>
    <row r="54" spans="1:50" ht="16.5" customHeight="1" x14ac:dyDescent="0.25">
      <c r="A54" s="7">
        <f t="shared" si="8"/>
        <v>42</v>
      </c>
      <c r="B54" s="63" t="str">
        <f>IFERROR(VLOOKUP(A54,Awareness!$AJ$11:$AL$179,2,FALSE),"")</f>
        <v/>
      </c>
      <c r="C54" s="35"/>
      <c r="D54" s="103"/>
      <c r="E54" s="25" t="str">
        <f>IFERROR(VLOOKUP(A54,Search!$AJ$13:$AL$179,2,FALSE),"")</f>
        <v/>
      </c>
      <c r="F54" s="35"/>
      <c r="G54" s="103"/>
      <c r="H54" s="25" t="str">
        <f>IFERROR(VLOOKUP(A54,Purchase!$AJ$15:$AL$179,2,FALSE),"")</f>
        <v/>
      </c>
      <c r="I54" s="35"/>
      <c r="J54" s="103"/>
      <c r="K54" s="25" t="str">
        <f>IFERROR(VLOOKUP(A54,'Post Sale'!$AJ$16:$AL$179,2,FALSE),"")</f>
        <v/>
      </c>
      <c r="L54" s="35"/>
      <c r="AQ54" s="148">
        <f t="shared" si="0"/>
        <v>0</v>
      </c>
      <c r="AR54" s="148" t="str">
        <f t="shared" si="1"/>
        <v/>
      </c>
      <c r="AS54" s="148">
        <f t="shared" si="2"/>
        <v>0</v>
      </c>
      <c r="AT54" s="148" t="str">
        <f t="shared" si="3"/>
        <v/>
      </c>
      <c r="AU54" s="148">
        <f t="shared" si="4"/>
        <v>0</v>
      </c>
      <c r="AV54" s="148" t="str">
        <f t="shared" si="5"/>
        <v/>
      </c>
      <c r="AW54" s="148">
        <f t="shared" si="6"/>
        <v>0</v>
      </c>
      <c r="AX54" s="148" t="str">
        <f t="shared" si="7"/>
        <v/>
      </c>
    </row>
    <row r="55" spans="1:50" ht="16.5" customHeight="1" x14ac:dyDescent="0.25">
      <c r="A55" s="7">
        <f t="shared" si="8"/>
        <v>43</v>
      </c>
      <c r="B55" s="63" t="str">
        <f>IFERROR(VLOOKUP(A55,Awareness!$AJ$11:$AL$179,2,FALSE),"")</f>
        <v/>
      </c>
      <c r="C55" s="35"/>
      <c r="D55" s="103"/>
      <c r="E55" s="25" t="str">
        <f>IFERROR(VLOOKUP(A55,Search!$AJ$13:$AL$179,2,FALSE),"")</f>
        <v/>
      </c>
      <c r="F55" s="35"/>
      <c r="G55" s="103"/>
      <c r="H55" s="25" t="str">
        <f>IFERROR(VLOOKUP(A55,Purchase!$AJ$15:$AL$179,2,FALSE),"")</f>
        <v/>
      </c>
      <c r="I55" s="35"/>
      <c r="J55" s="103"/>
      <c r="K55" s="25" t="str">
        <f>IFERROR(VLOOKUP(A55,'Post Sale'!$AJ$16:$AL$179,2,FALSE),"")</f>
        <v/>
      </c>
      <c r="L55" s="35"/>
      <c r="AQ55" s="148">
        <f t="shared" si="0"/>
        <v>0</v>
      </c>
      <c r="AR55" s="148" t="str">
        <f t="shared" si="1"/>
        <v/>
      </c>
      <c r="AS55" s="148">
        <f t="shared" si="2"/>
        <v>0</v>
      </c>
      <c r="AT55" s="148" t="str">
        <f t="shared" si="3"/>
        <v/>
      </c>
      <c r="AU55" s="148">
        <f t="shared" si="4"/>
        <v>0</v>
      </c>
      <c r="AV55" s="148" t="str">
        <f t="shared" si="5"/>
        <v/>
      </c>
      <c r="AW55" s="148">
        <f t="shared" si="6"/>
        <v>0</v>
      </c>
      <c r="AX55" s="148" t="str">
        <f t="shared" si="7"/>
        <v/>
      </c>
    </row>
    <row r="56" spans="1:50" ht="16.5" customHeight="1" x14ac:dyDescent="0.25">
      <c r="A56" s="7">
        <f t="shared" si="8"/>
        <v>44</v>
      </c>
      <c r="B56" s="63" t="str">
        <f>IFERROR(VLOOKUP(A56,Awareness!$AJ$11:$AL$179,2,FALSE),"")</f>
        <v/>
      </c>
      <c r="C56" s="35"/>
      <c r="D56" s="103"/>
      <c r="E56" s="25" t="str">
        <f>IFERROR(VLOOKUP(A56,Search!$AJ$13:$AL$179,2,FALSE),"")</f>
        <v/>
      </c>
      <c r="F56" s="35"/>
      <c r="G56" s="103"/>
      <c r="H56" s="25" t="str">
        <f>IFERROR(VLOOKUP(A56,Purchase!$AJ$15:$AL$179,2,FALSE),"")</f>
        <v/>
      </c>
      <c r="I56" s="35"/>
      <c r="J56" s="103"/>
      <c r="K56" s="25" t="str">
        <f>IFERROR(VLOOKUP(A56,'Post Sale'!$AJ$16:$AL$179,2,FALSE),"")</f>
        <v/>
      </c>
      <c r="L56" s="35"/>
      <c r="AQ56" s="148">
        <f t="shared" si="0"/>
        <v>0</v>
      </c>
      <c r="AR56" s="148" t="str">
        <f t="shared" si="1"/>
        <v/>
      </c>
      <c r="AS56" s="148">
        <f t="shared" si="2"/>
        <v>0</v>
      </c>
      <c r="AT56" s="148" t="str">
        <f t="shared" si="3"/>
        <v/>
      </c>
      <c r="AU56" s="148">
        <f t="shared" si="4"/>
        <v>0</v>
      </c>
      <c r="AV56" s="148" t="str">
        <f t="shared" si="5"/>
        <v/>
      </c>
      <c r="AW56" s="148">
        <f t="shared" si="6"/>
        <v>0</v>
      </c>
      <c r="AX56" s="148" t="str">
        <f t="shared" si="7"/>
        <v/>
      </c>
    </row>
    <row r="57" spans="1:50" ht="16.5" customHeight="1" x14ac:dyDescent="0.25">
      <c r="A57" s="7">
        <f t="shared" si="8"/>
        <v>45</v>
      </c>
      <c r="B57" s="63" t="str">
        <f>IFERROR(VLOOKUP(A57,Awareness!$AJ$11:$AL$179,2,FALSE),"")</f>
        <v/>
      </c>
      <c r="C57" s="35"/>
      <c r="D57" s="103"/>
      <c r="E57" s="25" t="str">
        <f>IFERROR(VLOOKUP(A57,Search!$AJ$13:$AL$179,2,FALSE),"")</f>
        <v/>
      </c>
      <c r="F57" s="35"/>
      <c r="G57" s="103"/>
      <c r="H57" s="25" t="str">
        <f>IFERROR(VLOOKUP(A57,Purchase!$AJ$15:$AL$179,2,FALSE),"")</f>
        <v/>
      </c>
      <c r="I57" s="35"/>
      <c r="J57" s="103"/>
      <c r="K57" s="25" t="str">
        <f>IFERROR(VLOOKUP(A57,'Post Sale'!$AJ$16:$AL$179,2,FALSE),"")</f>
        <v/>
      </c>
      <c r="L57" s="35"/>
      <c r="AQ57" s="148">
        <f t="shared" si="0"/>
        <v>0</v>
      </c>
      <c r="AR57" s="148" t="str">
        <f t="shared" si="1"/>
        <v/>
      </c>
      <c r="AS57" s="148">
        <f t="shared" si="2"/>
        <v>0</v>
      </c>
      <c r="AT57" s="148" t="str">
        <f t="shared" si="3"/>
        <v/>
      </c>
      <c r="AU57" s="148">
        <f t="shared" si="4"/>
        <v>0</v>
      </c>
      <c r="AV57" s="148" t="str">
        <f t="shared" si="5"/>
        <v/>
      </c>
      <c r="AW57" s="148">
        <f t="shared" si="6"/>
        <v>0</v>
      </c>
      <c r="AX57" s="148" t="str">
        <f t="shared" si="7"/>
        <v/>
      </c>
    </row>
    <row r="58" spans="1:50" ht="16.5" customHeight="1" x14ac:dyDescent="0.25">
      <c r="A58" s="7">
        <f t="shared" si="8"/>
        <v>46</v>
      </c>
      <c r="B58" s="63" t="str">
        <f>IFERROR(VLOOKUP(A58,Awareness!$AJ$11:$AL$179,2,FALSE),"")</f>
        <v/>
      </c>
      <c r="C58" s="35"/>
      <c r="D58" s="103"/>
      <c r="E58" s="25" t="str">
        <f>IFERROR(VLOOKUP(A58,Search!$AJ$13:$AL$179,2,FALSE),"")</f>
        <v/>
      </c>
      <c r="F58" s="35"/>
      <c r="G58" s="103"/>
      <c r="H58" s="25" t="str">
        <f>IFERROR(VLOOKUP(A58,Purchase!$AJ$15:$AL$179,2,FALSE),"")</f>
        <v/>
      </c>
      <c r="I58" s="35"/>
      <c r="J58" s="103"/>
      <c r="K58" s="25" t="str">
        <f>IFERROR(VLOOKUP(A58,'Post Sale'!$AJ$16:$AL$179,2,FALSE),"")</f>
        <v/>
      </c>
      <c r="L58" s="35"/>
      <c r="AQ58" s="148">
        <f t="shared" si="0"/>
        <v>0</v>
      </c>
      <c r="AR58" s="148" t="str">
        <f t="shared" si="1"/>
        <v/>
      </c>
      <c r="AS58" s="148">
        <f t="shared" si="2"/>
        <v>0</v>
      </c>
      <c r="AT58" s="148" t="str">
        <f t="shared" si="3"/>
        <v/>
      </c>
      <c r="AU58" s="148">
        <f t="shared" si="4"/>
        <v>0</v>
      </c>
      <c r="AV58" s="148" t="str">
        <f t="shared" si="5"/>
        <v/>
      </c>
      <c r="AW58" s="148">
        <f t="shared" si="6"/>
        <v>0</v>
      </c>
      <c r="AX58" s="148" t="str">
        <f t="shared" si="7"/>
        <v/>
      </c>
    </row>
    <row r="59" spans="1:50" ht="16.5" customHeight="1" x14ac:dyDescent="0.25">
      <c r="A59" s="7">
        <f t="shared" si="8"/>
        <v>47</v>
      </c>
      <c r="B59" s="63" t="str">
        <f>IFERROR(VLOOKUP(A59,Awareness!$AJ$11:$AL$179,2,FALSE),"")</f>
        <v/>
      </c>
      <c r="C59" s="35"/>
      <c r="D59" s="103"/>
      <c r="E59" s="25" t="str">
        <f>IFERROR(VLOOKUP(A59,Search!$AJ$13:$AL$179,2,FALSE),"")</f>
        <v/>
      </c>
      <c r="F59" s="35"/>
      <c r="G59" s="103"/>
      <c r="H59" s="25" t="str">
        <f>IFERROR(VLOOKUP(A59,Purchase!$AJ$15:$AL$179,2,FALSE),"")</f>
        <v/>
      </c>
      <c r="I59" s="35"/>
      <c r="J59" s="103"/>
      <c r="K59" s="25" t="str">
        <f>IFERROR(VLOOKUP(A59,'Post Sale'!$AJ$16:$AL$179,2,FALSE),"")</f>
        <v/>
      </c>
      <c r="L59" s="35"/>
      <c r="AQ59" s="148">
        <f t="shared" si="0"/>
        <v>0</v>
      </c>
      <c r="AR59" s="148" t="str">
        <f t="shared" si="1"/>
        <v/>
      </c>
      <c r="AS59" s="148">
        <f t="shared" si="2"/>
        <v>0</v>
      </c>
      <c r="AT59" s="148" t="str">
        <f t="shared" si="3"/>
        <v/>
      </c>
      <c r="AU59" s="148">
        <f t="shared" si="4"/>
        <v>0</v>
      </c>
      <c r="AV59" s="148" t="str">
        <f t="shared" si="5"/>
        <v/>
      </c>
      <c r="AW59" s="148">
        <f t="shared" si="6"/>
        <v>0</v>
      </c>
      <c r="AX59" s="148" t="str">
        <f t="shared" si="7"/>
        <v/>
      </c>
    </row>
    <row r="60" spans="1:50" ht="16.5" customHeight="1" x14ac:dyDescent="0.25">
      <c r="A60" s="7">
        <f t="shared" si="8"/>
        <v>48</v>
      </c>
      <c r="B60" s="63" t="str">
        <f>IFERROR(VLOOKUP(A60,Awareness!$AJ$11:$AL$179,2,FALSE),"")</f>
        <v/>
      </c>
      <c r="C60" s="35"/>
      <c r="D60" s="103"/>
      <c r="E60" s="25" t="str">
        <f>IFERROR(VLOOKUP(A60,Search!$AJ$13:$AL$179,2,FALSE),"")</f>
        <v/>
      </c>
      <c r="F60" s="35"/>
      <c r="G60" s="103"/>
      <c r="H60" s="25" t="str">
        <f>IFERROR(VLOOKUP(A60,Purchase!$AJ$15:$AL$179,2,FALSE),"")</f>
        <v/>
      </c>
      <c r="I60" s="35"/>
      <c r="J60" s="103"/>
      <c r="K60" s="25" t="str">
        <f>IFERROR(VLOOKUP(A60,'Post Sale'!$AJ$16:$AL$179,2,FALSE),"")</f>
        <v/>
      </c>
      <c r="L60" s="35"/>
      <c r="AQ60" s="148">
        <f t="shared" si="0"/>
        <v>0</v>
      </c>
      <c r="AR60" s="148" t="str">
        <f t="shared" si="1"/>
        <v/>
      </c>
      <c r="AS60" s="148">
        <f t="shared" si="2"/>
        <v>0</v>
      </c>
      <c r="AT60" s="148" t="str">
        <f t="shared" si="3"/>
        <v/>
      </c>
      <c r="AU60" s="148">
        <f t="shared" si="4"/>
        <v>0</v>
      </c>
      <c r="AV60" s="148" t="str">
        <f t="shared" si="5"/>
        <v/>
      </c>
      <c r="AW60" s="148">
        <f t="shared" si="6"/>
        <v>0</v>
      </c>
      <c r="AX60" s="148" t="str">
        <f t="shared" si="7"/>
        <v/>
      </c>
    </row>
    <row r="61" spans="1:50" ht="16.5" customHeight="1" x14ac:dyDescent="0.25">
      <c r="A61" s="7">
        <f t="shared" si="8"/>
        <v>49</v>
      </c>
      <c r="B61" s="63" t="str">
        <f>IFERROR(VLOOKUP(A61,Awareness!$AJ$11:$AL$179,2,FALSE),"")</f>
        <v/>
      </c>
      <c r="C61" s="35"/>
      <c r="D61" s="103"/>
      <c r="E61" s="25" t="str">
        <f>IFERROR(VLOOKUP(A61,Search!$AJ$13:$AL$179,2,FALSE),"")</f>
        <v/>
      </c>
      <c r="F61" s="35"/>
      <c r="G61" s="103"/>
      <c r="H61" s="25" t="str">
        <f>IFERROR(VLOOKUP(A61,Purchase!$AJ$15:$AL$179,2,FALSE),"")</f>
        <v/>
      </c>
      <c r="I61" s="35"/>
      <c r="J61" s="103"/>
      <c r="K61" s="25" t="str">
        <f>IFERROR(VLOOKUP(A61,'Post Sale'!$AJ$16:$AL$179,2,FALSE),"")</f>
        <v/>
      </c>
      <c r="L61" s="35"/>
      <c r="AQ61" s="148">
        <f t="shared" si="0"/>
        <v>0</v>
      </c>
      <c r="AR61" s="148" t="str">
        <f t="shared" si="1"/>
        <v/>
      </c>
      <c r="AS61" s="148">
        <f t="shared" si="2"/>
        <v>0</v>
      </c>
      <c r="AT61" s="148" t="str">
        <f t="shared" si="3"/>
        <v/>
      </c>
      <c r="AU61" s="148">
        <f t="shared" si="4"/>
        <v>0</v>
      </c>
      <c r="AV61" s="148" t="str">
        <f t="shared" si="5"/>
        <v/>
      </c>
      <c r="AW61" s="148">
        <f t="shared" si="6"/>
        <v>0</v>
      </c>
      <c r="AX61" s="148" t="str">
        <f t="shared" si="7"/>
        <v/>
      </c>
    </row>
    <row r="62" spans="1:50" ht="16.5" customHeight="1" x14ac:dyDescent="0.25">
      <c r="A62" s="7">
        <f t="shared" si="8"/>
        <v>50</v>
      </c>
      <c r="B62" s="63" t="str">
        <f>IFERROR(VLOOKUP(A62,Awareness!$AJ$11:$AL$179,2,FALSE),"")</f>
        <v/>
      </c>
      <c r="C62" s="35"/>
      <c r="D62" s="103"/>
      <c r="E62" s="25" t="str">
        <f>IFERROR(VLOOKUP(A62,Search!$AJ$13:$AL$179,2,FALSE),"")</f>
        <v/>
      </c>
      <c r="F62" s="35"/>
      <c r="G62" s="103"/>
      <c r="H62" s="25" t="str">
        <f>IFERROR(VLOOKUP(A62,Purchase!$AJ$15:$AL$179,2,FALSE),"")</f>
        <v/>
      </c>
      <c r="I62" s="35"/>
      <c r="J62" s="103"/>
      <c r="K62" s="25" t="str">
        <f>IFERROR(VLOOKUP(A62,'Post Sale'!$AJ$16:$AL$179,2,FALSE),"")</f>
        <v/>
      </c>
      <c r="L62" s="35"/>
      <c r="AQ62" s="148">
        <f t="shared" si="0"/>
        <v>0</v>
      </c>
      <c r="AR62" s="148" t="str">
        <f t="shared" si="1"/>
        <v/>
      </c>
      <c r="AS62" s="148">
        <f t="shared" si="2"/>
        <v>0</v>
      </c>
      <c r="AT62" s="148" t="str">
        <f t="shared" si="3"/>
        <v/>
      </c>
      <c r="AU62" s="148">
        <f t="shared" si="4"/>
        <v>0</v>
      </c>
      <c r="AV62" s="148" t="str">
        <f t="shared" si="5"/>
        <v/>
      </c>
      <c r="AW62" s="148">
        <f t="shared" si="6"/>
        <v>0</v>
      </c>
      <c r="AX62" s="148" t="str">
        <f t="shared" si="7"/>
        <v/>
      </c>
    </row>
    <row r="63" spans="1:50" ht="16.5" customHeight="1" x14ac:dyDescent="0.25">
      <c r="A63" s="7">
        <f t="shared" si="8"/>
        <v>51</v>
      </c>
      <c r="B63" s="63" t="str">
        <f>IFERROR(VLOOKUP(A63,Awareness!$AJ$11:$AL$179,2,FALSE),"")</f>
        <v/>
      </c>
      <c r="C63" s="35"/>
      <c r="D63" s="103"/>
      <c r="E63" s="25" t="str">
        <f>IFERROR(VLOOKUP(A63,Search!$AJ$13:$AL$179,2,FALSE),"")</f>
        <v/>
      </c>
      <c r="F63" s="35"/>
      <c r="G63" s="103"/>
      <c r="H63" s="25" t="str">
        <f>IFERROR(VLOOKUP(A63,Purchase!$AJ$15:$AL$179,2,FALSE),"")</f>
        <v/>
      </c>
      <c r="I63" s="35"/>
      <c r="J63" s="103"/>
      <c r="K63" s="25" t="str">
        <f>IFERROR(VLOOKUP(A63,'Post Sale'!$AJ$16:$AL$179,2,FALSE),"")</f>
        <v/>
      </c>
      <c r="L63" s="35"/>
      <c r="AQ63" s="148">
        <f t="shared" si="0"/>
        <v>0</v>
      </c>
      <c r="AR63" s="148" t="str">
        <f t="shared" si="1"/>
        <v/>
      </c>
      <c r="AS63" s="148">
        <f t="shared" si="2"/>
        <v>0</v>
      </c>
      <c r="AT63" s="148" t="str">
        <f t="shared" si="3"/>
        <v/>
      </c>
      <c r="AU63" s="148">
        <f t="shared" si="4"/>
        <v>0</v>
      </c>
      <c r="AV63" s="148" t="str">
        <f t="shared" si="5"/>
        <v/>
      </c>
      <c r="AW63" s="148">
        <f t="shared" si="6"/>
        <v>0</v>
      </c>
      <c r="AX63" s="148" t="str">
        <f t="shared" si="7"/>
        <v/>
      </c>
    </row>
    <row r="64" spans="1:50" ht="16.5" customHeight="1" x14ac:dyDescent="0.25">
      <c r="A64" s="7">
        <f t="shared" si="8"/>
        <v>52</v>
      </c>
      <c r="B64" s="63" t="str">
        <f>IFERROR(VLOOKUP(A64,Awareness!$AJ$11:$AL$179,2,FALSE),"")</f>
        <v/>
      </c>
      <c r="C64" s="35"/>
      <c r="D64" s="103"/>
      <c r="E64" s="25" t="str">
        <f>IFERROR(VLOOKUP(A64,Search!$AJ$13:$AL$179,2,FALSE),"")</f>
        <v/>
      </c>
      <c r="F64" s="35"/>
      <c r="G64" s="103"/>
      <c r="H64" s="25" t="str">
        <f>IFERROR(VLOOKUP(A64,Purchase!$AJ$15:$AL$179,2,FALSE),"")</f>
        <v/>
      </c>
      <c r="I64" s="35"/>
      <c r="J64" s="103"/>
      <c r="K64" s="25" t="str">
        <f>IFERROR(VLOOKUP(A64,'Post Sale'!$AJ$16:$AL$179,2,FALSE),"")</f>
        <v/>
      </c>
      <c r="L64" s="35"/>
      <c r="AQ64" s="148">
        <f t="shared" si="0"/>
        <v>0</v>
      </c>
      <c r="AR64" s="148" t="str">
        <f t="shared" si="1"/>
        <v/>
      </c>
      <c r="AS64" s="148">
        <f t="shared" si="2"/>
        <v>0</v>
      </c>
      <c r="AT64" s="148" t="str">
        <f t="shared" si="3"/>
        <v/>
      </c>
      <c r="AU64" s="148">
        <f t="shared" si="4"/>
        <v>0</v>
      </c>
      <c r="AV64" s="148" t="str">
        <f t="shared" si="5"/>
        <v/>
      </c>
      <c r="AW64" s="148">
        <f t="shared" si="6"/>
        <v>0</v>
      </c>
      <c r="AX64" s="148" t="str">
        <f t="shared" si="7"/>
        <v/>
      </c>
    </row>
    <row r="65" spans="1:50" ht="16.5" customHeight="1" x14ac:dyDescent="0.25">
      <c r="A65" s="7">
        <f t="shared" si="8"/>
        <v>53</v>
      </c>
      <c r="B65" s="63" t="str">
        <f>IFERROR(VLOOKUP(A65,Awareness!$AJ$11:$AL$179,2,FALSE),"")</f>
        <v/>
      </c>
      <c r="C65" s="35"/>
      <c r="D65" s="103"/>
      <c r="E65" s="25" t="str">
        <f>IFERROR(VLOOKUP(A65,Search!$AJ$13:$AL$179,2,FALSE),"")</f>
        <v/>
      </c>
      <c r="F65" s="35"/>
      <c r="G65" s="103"/>
      <c r="H65" s="25" t="str">
        <f>IFERROR(VLOOKUP(A65,Purchase!$AJ$15:$AL$179,2,FALSE),"")</f>
        <v/>
      </c>
      <c r="I65" s="35"/>
      <c r="J65" s="103"/>
      <c r="K65" s="25" t="str">
        <f>IFERROR(VLOOKUP(A65,'Post Sale'!$AJ$16:$AL$179,2,FALSE),"")</f>
        <v/>
      </c>
      <c r="L65" s="35"/>
      <c r="AQ65" s="148">
        <f t="shared" si="0"/>
        <v>0</v>
      </c>
      <c r="AR65" s="148" t="str">
        <f t="shared" si="1"/>
        <v/>
      </c>
      <c r="AS65" s="148">
        <f t="shared" si="2"/>
        <v>0</v>
      </c>
      <c r="AT65" s="148" t="str">
        <f t="shared" si="3"/>
        <v/>
      </c>
      <c r="AU65" s="148">
        <f t="shared" si="4"/>
        <v>0</v>
      </c>
      <c r="AV65" s="148" t="str">
        <f t="shared" si="5"/>
        <v/>
      </c>
      <c r="AW65" s="148">
        <f t="shared" si="6"/>
        <v>0</v>
      </c>
      <c r="AX65" s="148" t="str">
        <f t="shared" si="7"/>
        <v/>
      </c>
    </row>
    <row r="66" spans="1:50" ht="16.5" customHeight="1" x14ac:dyDescent="0.25">
      <c r="A66" s="7">
        <f t="shared" si="8"/>
        <v>54</v>
      </c>
      <c r="B66" s="63" t="str">
        <f>IFERROR(VLOOKUP(A66,Awareness!$AJ$11:$AL$179,2,FALSE),"")</f>
        <v/>
      </c>
      <c r="C66" s="35"/>
      <c r="D66" s="103"/>
      <c r="E66" s="25" t="str">
        <f>IFERROR(VLOOKUP(A66,Search!$AJ$13:$AL$179,2,FALSE),"")</f>
        <v/>
      </c>
      <c r="F66" s="35"/>
      <c r="G66" s="103"/>
      <c r="H66" s="25" t="str">
        <f>IFERROR(VLOOKUP(A66,Purchase!$AJ$15:$AL$179,2,FALSE),"")</f>
        <v/>
      </c>
      <c r="I66" s="35"/>
      <c r="J66" s="103"/>
      <c r="K66" s="25" t="str">
        <f>IFERROR(VLOOKUP(A66,'Post Sale'!$AJ$16:$AL$179,2,FALSE),"")</f>
        <v/>
      </c>
      <c r="L66" s="35"/>
      <c r="AQ66" s="148">
        <f t="shared" si="0"/>
        <v>0</v>
      </c>
      <c r="AR66" s="148" t="str">
        <f t="shared" si="1"/>
        <v/>
      </c>
      <c r="AS66" s="148">
        <f t="shared" si="2"/>
        <v>0</v>
      </c>
      <c r="AT66" s="148" t="str">
        <f t="shared" si="3"/>
        <v/>
      </c>
      <c r="AU66" s="148">
        <f t="shared" si="4"/>
        <v>0</v>
      </c>
      <c r="AV66" s="148" t="str">
        <f t="shared" si="5"/>
        <v/>
      </c>
      <c r="AW66" s="148">
        <f t="shared" si="6"/>
        <v>0</v>
      </c>
      <c r="AX66" s="148" t="str">
        <f t="shared" si="7"/>
        <v/>
      </c>
    </row>
    <row r="67" spans="1:50" ht="16.5" customHeight="1" x14ac:dyDescent="0.25">
      <c r="A67" s="7">
        <f t="shared" si="8"/>
        <v>55</v>
      </c>
      <c r="B67" s="63" t="str">
        <f>IFERROR(VLOOKUP(A67,Awareness!$AJ$11:$AL$179,2,FALSE),"")</f>
        <v/>
      </c>
      <c r="C67" s="35"/>
      <c r="D67" s="103"/>
      <c r="E67" s="25" t="str">
        <f>IFERROR(VLOOKUP(A67,Search!$AJ$13:$AL$179,2,FALSE),"")</f>
        <v/>
      </c>
      <c r="F67" s="35"/>
      <c r="G67" s="103"/>
      <c r="H67" s="25" t="str">
        <f>IFERROR(VLOOKUP(A67,Purchase!$AJ$15:$AL$179,2,FALSE),"")</f>
        <v/>
      </c>
      <c r="I67" s="35"/>
      <c r="J67" s="103"/>
      <c r="K67" s="25" t="str">
        <f>IFERROR(VLOOKUP(A67,'Post Sale'!$AJ$16:$AL$179,2,FALSE),"")</f>
        <v/>
      </c>
      <c r="L67" s="35"/>
      <c r="AQ67" s="148">
        <f t="shared" si="0"/>
        <v>0</v>
      </c>
      <c r="AR67" s="148" t="str">
        <f t="shared" si="1"/>
        <v/>
      </c>
      <c r="AS67" s="148">
        <f t="shared" si="2"/>
        <v>0</v>
      </c>
      <c r="AT67" s="148" t="str">
        <f t="shared" si="3"/>
        <v/>
      </c>
      <c r="AU67" s="148">
        <f t="shared" si="4"/>
        <v>0</v>
      </c>
      <c r="AV67" s="148" t="str">
        <f t="shared" si="5"/>
        <v/>
      </c>
      <c r="AW67" s="148">
        <f t="shared" si="6"/>
        <v>0</v>
      </c>
      <c r="AX67" s="148" t="str">
        <f t="shared" si="7"/>
        <v/>
      </c>
    </row>
    <row r="68" spans="1:50" ht="16.5" customHeight="1" x14ac:dyDescent="0.25">
      <c r="A68" s="7">
        <f t="shared" si="8"/>
        <v>56</v>
      </c>
      <c r="B68" s="63" t="str">
        <f>IFERROR(VLOOKUP(A68,Awareness!$AJ$11:$AL$179,2,FALSE),"")</f>
        <v/>
      </c>
      <c r="C68" s="35"/>
      <c r="D68" s="103"/>
      <c r="E68" s="25" t="str">
        <f>IFERROR(VLOOKUP(A68,Search!$AJ$13:$AL$179,2,FALSE),"")</f>
        <v/>
      </c>
      <c r="F68" s="35"/>
      <c r="G68" s="103"/>
      <c r="H68" s="25" t="str">
        <f>IFERROR(VLOOKUP(A68,Purchase!$AJ$15:$AL$179,2,FALSE),"")</f>
        <v/>
      </c>
      <c r="I68" s="35"/>
      <c r="J68" s="103"/>
      <c r="K68" s="25" t="str">
        <f>IFERROR(VLOOKUP(A68,'Post Sale'!$AJ$16:$AL$179,2,FALSE),"")</f>
        <v/>
      </c>
      <c r="L68" s="35"/>
      <c r="AQ68" s="148">
        <f t="shared" si="0"/>
        <v>0</v>
      </c>
      <c r="AR68" s="148" t="str">
        <f t="shared" si="1"/>
        <v/>
      </c>
      <c r="AS68" s="148">
        <f t="shared" si="2"/>
        <v>0</v>
      </c>
      <c r="AT68" s="148" t="str">
        <f t="shared" si="3"/>
        <v/>
      </c>
      <c r="AU68" s="148">
        <f t="shared" si="4"/>
        <v>0</v>
      </c>
      <c r="AV68" s="148" t="str">
        <f t="shared" si="5"/>
        <v/>
      </c>
      <c r="AW68" s="148">
        <f t="shared" si="6"/>
        <v>0</v>
      </c>
      <c r="AX68" s="148" t="str">
        <f t="shared" si="7"/>
        <v/>
      </c>
    </row>
    <row r="69" spans="1:50" ht="16.5" customHeight="1" x14ac:dyDescent="0.25">
      <c r="A69" s="7">
        <f t="shared" si="8"/>
        <v>57</v>
      </c>
      <c r="B69" s="63" t="str">
        <f>IFERROR(VLOOKUP(A69,Awareness!$AJ$11:$AL$179,2,FALSE),"")</f>
        <v/>
      </c>
      <c r="C69" s="35"/>
      <c r="D69" s="103"/>
      <c r="E69" s="25" t="str">
        <f>IFERROR(VLOOKUP(A69,Search!$AJ$13:$AL$179,2,FALSE),"")</f>
        <v/>
      </c>
      <c r="F69" s="35"/>
      <c r="G69" s="103"/>
      <c r="H69" s="25" t="str">
        <f>IFERROR(VLOOKUP(A69,Purchase!$AJ$15:$AL$179,2,FALSE),"")</f>
        <v/>
      </c>
      <c r="I69" s="35"/>
      <c r="J69" s="103"/>
      <c r="K69" s="25" t="str">
        <f>IFERROR(VLOOKUP(A69,'Post Sale'!$AJ$16:$AL$179,2,FALSE),"")</f>
        <v/>
      </c>
      <c r="L69" s="35"/>
      <c r="AQ69" s="148">
        <f t="shared" si="0"/>
        <v>0</v>
      </c>
      <c r="AR69" s="148" t="str">
        <f t="shared" si="1"/>
        <v/>
      </c>
      <c r="AS69" s="148">
        <f t="shared" si="2"/>
        <v>0</v>
      </c>
      <c r="AT69" s="148" t="str">
        <f t="shared" si="3"/>
        <v/>
      </c>
      <c r="AU69" s="148">
        <f t="shared" si="4"/>
        <v>0</v>
      </c>
      <c r="AV69" s="148" t="str">
        <f t="shared" si="5"/>
        <v/>
      </c>
      <c r="AW69" s="148">
        <f t="shared" si="6"/>
        <v>0</v>
      </c>
      <c r="AX69" s="148" t="str">
        <f t="shared" si="7"/>
        <v/>
      </c>
    </row>
    <row r="70" spans="1:50" ht="16.5" customHeight="1" x14ac:dyDescent="0.25">
      <c r="A70" s="7">
        <f t="shared" si="8"/>
        <v>58</v>
      </c>
      <c r="B70" s="63" t="str">
        <f>IFERROR(VLOOKUP(A70,Awareness!$AJ$11:$AL$179,2,FALSE),"")</f>
        <v/>
      </c>
      <c r="C70" s="35"/>
      <c r="D70" s="103"/>
      <c r="E70" s="25" t="str">
        <f>IFERROR(VLOOKUP(A70,Search!$AJ$13:$AL$179,2,FALSE),"")</f>
        <v/>
      </c>
      <c r="F70" s="35"/>
      <c r="G70" s="103"/>
      <c r="H70" s="25" t="str">
        <f>IFERROR(VLOOKUP(A70,Purchase!$AJ$15:$AL$179,2,FALSE),"")</f>
        <v/>
      </c>
      <c r="I70" s="35"/>
      <c r="J70" s="103"/>
      <c r="K70" s="25" t="str">
        <f>IFERROR(VLOOKUP(A70,'Post Sale'!$AJ$16:$AL$179,2,FALSE),"")</f>
        <v/>
      </c>
      <c r="L70" s="35"/>
      <c r="AQ70" s="148">
        <f t="shared" si="0"/>
        <v>0</v>
      </c>
      <c r="AR70" s="148" t="str">
        <f t="shared" si="1"/>
        <v/>
      </c>
      <c r="AS70" s="148">
        <f t="shared" si="2"/>
        <v>0</v>
      </c>
      <c r="AT70" s="148" t="str">
        <f t="shared" si="3"/>
        <v/>
      </c>
      <c r="AU70" s="148">
        <f t="shared" si="4"/>
        <v>0</v>
      </c>
      <c r="AV70" s="148" t="str">
        <f t="shared" si="5"/>
        <v/>
      </c>
      <c r="AW70" s="148">
        <f t="shared" si="6"/>
        <v>0</v>
      </c>
      <c r="AX70" s="148" t="str">
        <f t="shared" si="7"/>
        <v/>
      </c>
    </row>
    <row r="71" spans="1:50" ht="16.5" customHeight="1" x14ac:dyDescent="0.25">
      <c r="A71" s="7">
        <f t="shared" si="8"/>
        <v>59</v>
      </c>
      <c r="B71" s="63" t="str">
        <f>IFERROR(VLOOKUP(A71,Awareness!$AJ$11:$AL$179,2,FALSE),"")</f>
        <v/>
      </c>
      <c r="C71" s="35"/>
      <c r="D71" s="103"/>
      <c r="E71" s="25" t="str">
        <f>IFERROR(VLOOKUP(A71,Search!$AJ$13:$AL$179,2,FALSE),"")</f>
        <v/>
      </c>
      <c r="F71" s="35"/>
      <c r="G71" s="103"/>
      <c r="H71" s="25" t="str">
        <f>IFERROR(VLOOKUP(A71,Purchase!$AJ$15:$AL$179,2,FALSE),"")</f>
        <v/>
      </c>
      <c r="I71" s="35"/>
      <c r="J71" s="103"/>
      <c r="K71" s="25" t="str">
        <f>IFERROR(VLOOKUP(A71,'Post Sale'!$AJ$16:$AL$179,2,FALSE),"")</f>
        <v/>
      </c>
      <c r="L71" s="35"/>
      <c r="AQ71" s="148">
        <f t="shared" si="0"/>
        <v>0</v>
      </c>
      <c r="AR71" s="148" t="str">
        <f t="shared" si="1"/>
        <v/>
      </c>
      <c r="AS71" s="148">
        <f t="shared" si="2"/>
        <v>0</v>
      </c>
      <c r="AT71" s="148" t="str">
        <f t="shared" si="3"/>
        <v/>
      </c>
      <c r="AU71" s="148">
        <f t="shared" si="4"/>
        <v>0</v>
      </c>
      <c r="AV71" s="148" t="str">
        <f t="shared" si="5"/>
        <v/>
      </c>
      <c r="AW71" s="148">
        <f t="shared" si="6"/>
        <v>0</v>
      </c>
      <c r="AX71" s="148" t="str">
        <f t="shared" si="7"/>
        <v/>
      </c>
    </row>
    <row r="72" spans="1:50" ht="16.5" customHeight="1" x14ac:dyDescent="0.25">
      <c r="A72" s="7">
        <f t="shared" si="8"/>
        <v>60</v>
      </c>
      <c r="B72" s="63" t="str">
        <f>IFERROR(VLOOKUP(A72,Awareness!$AJ$11:$AL$179,2,FALSE),"")</f>
        <v/>
      </c>
      <c r="C72" s="35"/>
      <c r="D72" s="103"/>
      <c r="E72" s="25" t="str">
        <f>IFERROR(VLOOKUP(A72,Search!$AJ$13:$AL$179,2,FALSE),"")</f>
        <v/>
      </c>
      <c r="F72" s="35"/>
      <c r="G72" s="103"/>
      <c r="H72" s="25" t="str">
        <f>IFERROR(VLOOKUP(A72,Purchase!$AJ$15:$AL$179,2,FALSE),"")</f>
        <v/>
      </c>
      <c r="I72" s="35"/>
      <c r="J72" s="103"/>
      <c r="K72" s="25" t="str">
        <f>IFERROR(VLOOKUP(A72,'Post Sale'!$AJ$16:$AL$179,2,FALSE),"")</f>
        <v/>
      </c>
      <c r="L72" s="35"/>
      <c r="AQ72" s="148">
        <f t="shared" si="0"/>
        <v>0</v>
      </c>
      <c r="AR72" s="148" t="str">
        <f t="shared" si="1"/>
        <v/>
      </c>
      <c r="AS72" s="148">
        <f t="shared" si="2"/>
        <v>0</v>
      </c>
      <c r="AT72" s="148" t="str">
        <f t="shared" si="3"/>
        <v/>
      </c>
      <c r="AU72" s="148">
        <f t="shared" si="4"/>
        <v>0</v>
      </c>
      <c r="AV72" s="148" t="str">
        <f t="shared" si="5"/>
        <v/>
      </c>
      <c r="AW72" s="148">
        <f t="shared" si="6"/>
        <v>0</v>
      </c>
      <c r="AX72" s="148" t="str">
        <f t="shared" si="7"/>
        <v/>
      </c>
    </row>
    <row r="73" spans="1:50" ht="16.5" customHeight="1" x14ac:dyDescent="0.25">
      <c r="A73" s="7">
        <f t="shared" si="8"/>
        <v>61</v>
      </c>
      <c r="B73" s="63" t="str">
        <f>IFERROR(VLOOKUP(A73,Awareness!$AJ$11:$AL$179,2,FALSE),"")</f>
        <v/>
      </c>
      <c r="C73" s="35"/>
      <c r="D73" s="103"/>
      <c r="E73" s="25" t="str">
        <f>IFERROR(VLOOKUP(A73,Search!$AJ$13:$AL$179,2,FALSE),"")</f>
        <v/>
      </c>
      <c r="F73" s="35"/>
      <c r="G73" s="103"/>
      <c r="H73" s="25" t="str">
        <f>IFERROR(VLOOKUP(A73,Purchase!$AJ$15:$AL$179,2,FALSE),"")</f>
        <v/>
      </c>
      <c r="I73" s="35"/>
      <c r="J73" s="103"/>
      <c r="K73" s="25" t="str">
        <f>IFERROR(VLOOKUP(A73,'Post Sale'!$AJ$16:$AL$179,2,FALSE),"")</f>
        <v/>
      </c>
      <c r="L73" s="35"/>
      <c r="AQ73" s="148">
        <f t="shared" si="0"/>
        <v>0</v>
      </c>
      <c r="AR73" s="148" t="str">
        <f t="shared" si="1"/>
        <v/>
      </c>
      <c r="AS73" s="148">
        <f t="shared" si="2"/>
        <v>0</v>
      </c>
      <c r="AT73" s="148" t="str">
        <f t="shared" si="3"/>
        <v/>
      </c>
      <c r="AU73" s="148">
        <f t="shared" si="4"/>
        <v>0</v>
      </c>
      <c r="AV73" s="148" t="str">
        <f t="shared" si="5"/>
        <v/>
      </c>
      <c r="AW73" s="148">
        <f t="shared" si="6"/>
        <v>0</v>
      </c>
      <c r="AX73" s="148" t="str">
        <f t="shared" si="7"/>
        <v/>
      </c>
    </row>
    <row r="74" spans="1:50" ht="16.5" customHeight="1" x14ac:dyDescent="0.25">
      <c r="A74" s="7">
        <f t="shared" si="8"/>
        <v>62</v>
      </c>
      <c r="B74" s="63" t="str">
        <f>IFERROR(VLOOKUP(A74,Awareness!$AJ$11:$AL$179,2,FALSE),"")</f>
        <v/>
      </c>
      <c r="C74" s="35"/>
      <c r="D74" s="103"/>
      <c r="E74" s="25" t="str">
        <f>IFERROR(VLOOKUP(A74,Search!$AJ$13:$AL$179,2,FALSE),"")</f>
        <v/>
      </c>
      <c r="F74" s="35"/>
      <c r="G74" s="103"/>
      <c r="H74" s="25" t="str">
        <f>IFERROR(VLOOKUP(A74,Purchase!$AJ$15:$AL$179,2,FALSE),"")</f>
        <v/>
      </c>
      <c r="I74" s="35"/>
      <c r="J74" s="103"/>
      <c r="K74" s="25" t="str">
        <f>IFERROR(VLOOKUP(A74,'Post Sale'!$AJ$16:$AL$179,2,FALSE),"")</f>
        <v/>
      </c>
      <c r="L74" s="35"/>
      <c r="AQ74" s="148">
        <f t="shared" si="0"/>
        <v>0</v>
      </c>
      <c r="AR74" s="148" t="str">
        <f t="shared" si="1"/>
        <v/>
      </c>
      <c r="AS74" s="148">
        <f t="shared" si="2"/>
        <v>0</v>
      </c>
      <c r="AT74" s="148" t="str">
        <f t="shared" si="3"/>
        <v/>
      </c>
      <c r="AU74" s="148">
        <f t="shared" si="4"/>
        <v>0</v>
      </c>
      <c r="AV74" s="148" t="str">
        <f t="shared" si="5"/>
        <v/>
      </c>
      <c r="AW74" s="148">
        <f t="shared" si="6"/>
        <v>0</v>
      </c>
      <c r="AX74" s="148" t="str">
        <f t="shared" si="7"/>
        <v/>
      </c>
    </row>
    <row r="75" spans="1:50" ht="16.5" customHeight="1" x14ac:dyDescent="0.25">
      <c r="A75" s="7">
        <f t="shared" si="8"/>
        <v>63</v>
      </c>
      <c r="B75" s="63" t="str">
        <f>IFERROR(VLOOKUP(A75,Awareness!$AJ$11:$AL$179,2,FALSE),"")</f>
        <v/>
      </c>
      <c r="C75" s="35"/>
      <c r="D75" s="103"/>
      <c r="E75" s="25" t="str">
        <f>IFERROR(VLOOKUP(A75,Search!$AJ$13:$AL$179,2,FALSE),"")</f>
        <v/>
      </c>
      <c r="F75" s="35"/>
      <c r="G75" s="103"/>
      <c r="H75" s="25" t="str">
        <f>IFERROR(VLOOKUP(A75,Purchase!$AJ$15:$AL$179,2,FALSE),"")</f>
        <v/>
      </c>
      <c r="I75" s="35"/>
      <c r="J75" s="103"/>
      <c r="K75" s="25" t="str">
        <f>IFERROR(VLOOKUP(A75,'Post Sale'!$AJ$16:$AL$179,2,FALSE),"")</f>
        <v/>
      </c>
      <c r="L75" s="35"/>
      <c r="AQ75" s="148">
        <f t="shared" si="0"/>
        <v>0</v>
      </c>
      <c r="AR75" s="148" t="str">
        <f t="shared" si="1"/>
        <v/>
      </c>
      <c r="AS75" s="148">
        <f t="shared" si="2"/>
        <v>0</v>
      </c>
      <c r="AT75" s="148" t="str">
        <f t="shared" si="3"/>
        <v/>
      </c>
      <c r="AU75" s="148">
        <f t="shared" si="4"/>
        <v>0</v>
      </c>
      <c r="AV75" s="148" t="str">
        <f t="shared" si="5"/>
        <v/>
      </c>
      <c r="AW75" s="148">
        <f t="shared" si="6"/>
        <v>0</v>
      </c>
      <c r="AX75" s="148" t="str">
        <f t="shared" si="7"/>
        <v/>
      </c>
    </row>
    <row r="76" spans="1:50" ht="16.5" customHeight="1" x14ac:dyDescent="0.25">
      <c r="A76" s="7">
        <f t="shared" si="8"/>
        <v>64</v>
      </c>
      <c r="B76" s="63" t="str">
        <f>IFERROR(VLOOKUP(A76,Awareness!$AJ$11:$AL$179,2,FALSE),"")</f>
        <v/>
      </c>
      <c r="C76" s="35"/>
      <c r="D76" s="103"/>
      <c r="E76" s="25" t="str">
        <f>IFERROR(VLOOKUP(A76,Search!$AJ$13:$AL$179,2,FALSE),"")</f>
        <v/>
      </c>
      <c r="F76" s="35"/>
      <c r="G76" s="103"/>
      <c r="H76" s="25" t="str">
        <f>IFERROR(VLOOKUP(A76,Purchase!$AJ$15:$AL$179,2,FALSE),"")</f>
        <v/>
      </c>
      <c r="I76" s="35"/>
      <c r="J76" s="103"/>
      <c r="K76" s="25" t="str">
        <f>IFERROR(VLOOKUP(A76,'Post Sale'!$AJ$16:$AL$179,2,FALSE),"")</f>
        <v/>
      </c>
      <c r="L76" s="35"/>
      <c r="AQ76" s="148">
        <f t="shared" si="0"/>
        <v>0</v>
      </c>
      <c r="AR76" s="148" t="str">
        <f t="shared" si="1"/>
        <v/>
      </c>
      <c r="AS76" s="148">
        <f t="shared" si="2"/>
        <v>0</v>
      </c>
      <c r="AT76" s="148" t="str">
        <f t="shared" si="3"/>
        <v/>
      </c>
      <c r="AU76" s="148">
        <f t="shared" si="4"/>
        <v>0</v>
      </c>
      <c r="AV76" s="148" t="str">
        <f t="shared" si="5"/>
        <v/>
      </c>
      <c r="AW76" s="148">
        <f t="shared" si="6"/>
        <v>0</v>
      </c>
      <c r="AX76" s="148" t="str">
        <f t="shared" si="7"/>
        <v/>
      </c>
    </row>
    <row r="77" spans="1:50" ht="16.5" customHeight="1" x14ac:dyDescent="0.25">
      <c r="A77" s="7">
        <f t="shared" si="8"/>
        <v>65</v>
      </c>
      <c r="B77" s="63" t="str">
        <f>IFERROR(VLOOKUP(A77,Awareness!$AJ$11:$AL$179,2,FALSE),"")</f>
        <v/>
      </c>
      <c r="C77" s="35"/>
      <c r="D77" s="103"/>
      <c r="E77" s="25" t="str">
        <f>IFERROR(VLOOKUP(A77,Search!$AJ$13:$AL$179,2,FALSE),"")</f>
        <v/>
      </c>
      <c r="F77" s="35"/>
      <c r="G77" s="103"/>
      <c r="H77" s="25" t="str">
        <f>IFERROR(VLOOKUP(A77,Purchase!$AJ$15:$AL$179,2,FALSE),"")</f>
        <v/>
      </c>
      <c r="I77" s="35"/>
      <c r="J77" s="103"/>
      <c r="K77" s="25" t="str">
        <f>IFERROR(VLOOKUP(A77,'Post Sale'!$AJ$16:$AL$179,2,FALSE),"")</f>
        <v/>
      </c>
      <c r="L77" s="35"/>
      <c r="AQ77" s="148">
        <f t="shared" si="0"/>
        <v>0</v>
      </c>
      <c r="AR77" s="148" t="str">
        <f t="shared" si="1"/>
        <v/>
      </c>
      <c r="AS77" s="148">
        <f t="shared" si="2"/>
        <v>0</v>
      </c>
      <c r="AT77" s="148" t="str">
        <f t="shared" si="3"/>
        <v/>
      </c>
      <c r="AU77" s="148">
        <f t="shared" si="4"/>
        <v>0</v>
      </c>
      <c r="AV77" s="148" t="str">
        <f t="shared" si="5"/>
        <v/>
      </c>
      <c r="AW77" s="148">
        <f t="shared" si="6"/>
        <v>0</v>
      </c>
      <c r="AX77" s="148" t="str">
        <f t="shared" si="7"/>
        <v/>
      </c>
    </row>
    <row r="78" spans="1:50" x14ac:dyDescent="0.25">
      <c r="A78" s="7">
        <f t="shared" si="8"/>
        <v>66</v>
      </c>
      <c r="B78" s="63" t="str">
        <f>IFERROR(VLOOKUP(A78,Awareness!$AJ$11:$AL$179,2,FALSE),"")</f>
        <v/>
      </c>
      <c r="C78" s="35"/>
      <c r="D78" s="103"/>
      <c r="E78" s="25" t="str">
        <f>IFERROR(VLOOKUP(A78,Search!$AJ$13:$AL$179,2,FALSE),"")</f>
        <v/>
      </c>
      <c r="F78" s="35"/>
      <c r="G78" s="103"/>
      <c r="H78" s="25" t="str">
        <f>IFERROR(VLOOKUP(A78,Purchase!$AJ$15:$AL$179,2,FALSE),"")</f>
        <v/>
      </c>
      <c r="I78" s="35"/>
      <c r="J78" s="103"/>
      <c r="K78" s="25" t="str">
        <f>IFERROR(VLOOKUP(A78,'Post Sale'!$AJ$16:$AL$179,2,FALSE),"")</f>
        <v/>
      </c>
      <c r="L78" s="35"/>
      <c r="AQ78" s="148">
        <f t="shared" ref="AQ78:AQ141" si="9">+C78</f>
        <v>0</v>
      </c>
      <c r="AR78" s="148" t="str">
        <f t="shared" ref="AR78:AR141" si="10">+B78</f>
        <v/>
      </c>
      <c r="AS78" s="148">
        <f t="shared" ref="AS78:AS141" si="11">+F78</f>
        <v>0</v>
      </c>
      <c r="AT78" s="148" t="str">
        <f t="shared" ref="AT78:AT141" si="12">+E78</f>
        <v/>
      </c>
      <c r="AU78" s="148">
        <f t="shared" ref="AU78:AU141" si="13">+I78</f>
        <v>0</v>
      </c>
      <c r="AV78" s="148" t="str">
        <f t="shared" ref="AV78:AV141" si="14">+H78</f>
        <v/>
      </c>
      <c r="AW78" s="148">
        <f t="shared" ref="AW78:AW141" si="15">+L78</f>
        <v>0</v>
      </c>
      <c r="AX78" s="148" t="str">
        <f t="shared" ref="AX78:AX141" si="16">+K78</f>
        <v/>
      </c>
    </row>
    <row r="79" spans="1:50" x14ac:dyDescent="0.25">
      <c r="A79" s="7">
        <f t="shared" ref="A79:A142" si="17">+A78+1</f>
        <v>67</v>
      </c>
      <c r="B79" s="63" t="str">
        <f>IFERROR(VLOOKUP(A79,Awareness!$AJ$11:$AL$179,2,FALSE),"")</f>
        <v/>
      </c>
      <c r="C79" s="35"/>
      <c r="D79" s="103"/>
      <c r="E79" s="25" t="str">
        <f>IFERROR(VLOOKUP(A79,Search!$AJ$13:$AL$179,2,FALSE),"")</f>
        <v/>
      </c>
      <c r="F79" s="35"/>
      <c r="G79" s="103"/>
      <c r="H79" s="25" t="str">
        <f>IFERROR(VLOOKUP(A79,Purchase!$AJ$15:$AL$179,2,FALSE),"")</f>
        <v/>
      </c>
      <c r="I79" s="35"/>
      <c r="J79" s="103"/>
      <c r="K79" s="25" t="str">
        <f>IFERROR(VLOOKUP(A79,'Post Sale'!$AJ$16:$AL$179,2,FALSE),"")</f>
        <v/>
      </c>
      <c r="L79" s="35"/>
      <c r="AQ79" s="148">
        <f t="shared" si="9"/>
        <v>0</v>
      </c>
      <c r="AR79" s="148" t="str">
        <f t="shared" si="10"/>
        <v/>
      </c>
      <c r="AS79" s="148">
        <f t="shared" si="11"/>
        <v>0</v>
      </c>
      <c r="AT79" s="148" t="str">
        <f t="shared" si="12"/>
        <v/>
      </c>
      <c r="AU79" s="148">
        <f t="shared" si="13"/>
        <v>0</v>
      </c>
      <c r="AV79" s="148" t="str">
        <f t="shared" si="14"/>
        <v/>
      </c>
      <c r="AW79" s="148">
        <f t="shared" si="15"/>
        <v>0</v>
      </c>
      <c r="AX79" s="148" t="str">
        <f t="shared" si="16"/>
        <v/>
      </c>
    </row>
    <row r="80" spans="1:50" x14ac:dyDescent="0.25">
      <c r="A80" s="7">
        <f t="shared" si="17"/>
        <v>68</v>
      </c>
      <c r="B80" s="63" t="str">
        <f>IFERROR(VLOOKUP(A80,Awareness!$AJ$11:$AL$179,2,FALSE),"")</f>
        <v/>
      </c>
      <c r="C80" s="35"/>
      <c r="D80" s="103"/>
      <c r="E80" s="25" t="str">
        <f>IFERROR(VLOOKUP(A80,Search!$AJ$13:$AL$179,2,FALSE),"")</f>
        <v/>
      </c>
      <c r="F80" s="35"/>
      <c r="G80" s="103"/>
      <c r="H80" s="25" t="str">
        <f>IFERROR(VLOOKUP(A80,Purchase!$AJ$15:$AL$179,2,FALSE),"")</f>
        <v/>
      </c>
      <c r="I80" s="35"/>
      <c r="J80" s="103"/>
      <c r="K80" s="25" t="str">
        <f>IFERROR(VLOOKUP(A80,'Post Sale'!$AJ$16:$AL$179,2,FALSE),"")</f>
        <v/>
      </c>
      <c r="L80" s="35"/>
      <c r="AQ80" s="148">
        <f t="shared" si="9"/>
        <v>0</v>
      </c>
      <c r="AR80" s="148" t="str">
        <f t="shared" si="10"/>
        <v/>
      </c>
      <c r="AS80" s="148">
        <f t="shared" si="11"/>
        <v>0</v>
      </c>
      <c r="AT80" s="148" t="str">
        <f t="shared" si="12"/>
        <v/>
      </c>
      <c r="AU80" s="148">
        <f t="shared" si="13"/>
        <v>0</v>
      </c>
      <c r="AV80" s="148" t="str">
        <f t="shared" si="14"/>
        <v/>
      </c>
      <c r="AW80" s="148">
        <f t="shared" si="15"/>
        <v>0</v>
      </c>
      <c r="AX80" s="148" t="str">
        <f t="shared" si="16"/>
        <v/>
      </c>
    </row>
    <row r="81" spans="1:50" x14ac:dyDescent="0.25">
      <c r="A81" s="7">
        <f t="shared" si="17"/>
        <v>69</v>
      </c>
      <c r="B81" s="63" t="str">
        <f>IFERROR(VLOOKUP(A81,Awareness!$AJ$11:$AL$179,2,FALSE),"")</f>
        <v/>
      </c>
      <c r="C81" s="35"/>
      <c r="D81" s="103"/>
      <c r="E81" s="25" t="str">
        <f>IFERROR(VLOOKUP(A81,Search!$AJ$13:$AL$179,2,FALSE),"")</f>
        <v/>
      </c>
      <c r="F81" s="35"/>
      <c r="G81" s="103"/>
      <c r="H81" s="25" t="str">
        <f>IFERROR(VLOOKUP(A81,Purchase!$AJ$15:$AL$179,2,FALSE),"")</f>
        <v/>
      </c>
      <c r="I81" s="35"/>
      <c r="J81" s="103"/>
      <c r="K81" s="25" t="str">
        <f>IFERROR(VLOOKUP(A81,'Post Sale'!$AJ$16:$AL$179,2,FALSE),"")</f>
        <v/>
      </c>
      <c r="L81" s="35"/>
      <c r="AQ81" s="148">
        <f t="shared" si="9"/>
        <v>0</v>
      </c>
      <c r="AR81" s="148" t="str">
        <f t="shared" si="10"/>
        <v/>
      </c>
      <c r="AS81" s="148">
        <f t="shared" si="11"/>
        <v>0</v>
      </c>
      <c r="AT81" s="148" t="str">
        <f t="shared" si="12"/>
        <v/>
      </c>
      <c r="AU81" s="148">
        <f t="shared" si="13"/>
        <v>0</v>
      </c>
      <c r="AV81" s="148" t="str">
        <f t="shared" si="14"/>
        <v/>
      </c>
      <c r="AW81" s="148">
        <f t="shared" si="15"/>
        <v>0</v>
      </c>
      <c r="AX81" s="148" t="str">
        <f t="shared" si="16"/>
        <v/>
      </c>
    </row>
    <row r="82" spans="1:50" x14ac:dyDescent="0.25">
      <c r="A82" s="7">
        <f t="shared" si="17"/>
        <v>70</v>
      </c>
      <c r="B82" s="63" t="str">
        <f>IFERROR(VLOOKUP(A82,Awareness!$AJ$11:$AL$179,2,FALSE),"")</f>
        <v/>
      </c>
      <c r="C82" s="35"/>
      <c r="D82" s="103"/>
      <c r="E82" s="25" t="str">
        <f>IFERROR(VLOOKUP(A82,Search!$AJ$13:$AL$179,2,FALSE),"")</f>
        <v/>
      </c>
      <c r="F82" s="35"/>
      <c r="G82" s="103"/>
      <c r="H82" s="25" t="str">
        <f>IFERROR(VLOOKUP(A82,Purchase!$AJ$15:$AL$179,2,FALSE),"")</f>
        <v/>
      </c>
      <c r="I82" s="35"/>
      <c r="J82" s="103"/>
      <c r="K82" s="25" t="str">
        <f>IFERROR(VLOOKUP(A82,'Post Sale'!$AJ$16:$AL$179,2,FALSE),"")</f>
        <v/>
      </c>
      <c r="L82" s="35"/>
      <c r="AQ82" s="148">
        <f t="shared" si="9"/>
        <v>0</v>
      </c>
      <c r="AR82" s="148" t="str">
        <f t="shared" si="10"/>
        <v/>
      </c>
      <c r="AS82" s="148">
        <f t="shared" si="11"/>
        <v>0</v>
      </c>
      <c r="AT82" s="148" t="str">
        <f t="shared" si="12"/>
        <v/>
      </c>
      <c r="AU82" s="148">
        <f t="shared" si="13"/>
        <v>0</v>
      </c>
      <c r="AV82" s="148" t="str">
        <f t="shared" si="14"/>
        <v/>
      </c>
      <c r="AW82" s="148">
        <f t="shared" si="15"/>
        <v>0</v>
      </c>
      <c r="AX82" s="148" t="str">
        <f t="shared" si="16"/>
        <v/>
      </c>
    </row>
    <row r="83" spans="1:50" x14ac:dyDescent="0.25">
      <c r="A83" s="7">
        <f t="shared" si="17"/>
        <v>71</v>
      </c>
      <c r="B83" s="63" t="str">
        <f>IFERROR(VLOOKUP(A83,Awareness!$AJ$11:$AL$179,2,FALSE),"")</f>
        <v/>
      </c>
      <c r="C83" s="35"/>
      <c r="D83" s="103"/>
      <c r="E83" s="25" t="str">
        <f>IFERROR(VLOOKUP(A83,Search!$AJ$13:$AL$179,2,FALSE),"")</f>
        <v/>
      </c>
      <c r="F83" s="35"/>
      <c r="G83" s="103"/>
      <c r="H83" s="25" t="str">
        <f>IFERROR(VLOOKUP(A83,Purchase!$AJ$15:$AL$179,2,FALSE),"")</f>
        <v/>
      </c>
      <c r="I83" s="35"/>
      <c r="J83" s="103"/>
      <c r="K83" s="25" t="str">
        <f>IFERROR(VLOOKUP(A83,'Post Sale'!$AJ$16:$AL$179,2,FALSE),"")</f>
        <v/>
      </c>
      <c r="L83" s="35"/>
      <c r="AQ83" s="148">
        <f t="shared" si="9"/>
        <v>0</v>
      </c>
      <c r="AR83" s="148" t="str">
        <f t="shared" si="10"/>
        <v/>
      </c>
      <c r="AS83" s="148">
        <f t="shared" si="11"/>
        <v>0</v>
      </c>
      <c r="AT83" s="148" t="str">
        <f t="shared" si="12"/>
        <v/>
      </c>
      <c r="AU83" s="148">
        <f t="shared" si="13"/>
        <v>0</v>
      </c>
      <c r="AV83" s="148" t="str">
        <f t="shared" si="14"/>
        <v/>
      </c>
      <c r="AW83" s="148">
        <f t="shared" si="15"/>
        <v>0</v>
      </c>
      <c r="AX83" s="148" t="str">
        <f t="shared" si="16"/>
        <v/>
      </c>
    </row>
    <row r="84" spans="1:50" x14ac:dyDescent="0.25">
      <c r="A84" s="7">
        <f t="shared" si="17"/>
        <v>72</v>
      </c>
      <c r="B84" s="63" t="str">
        <f>IFERROR(VLOOKUP(A84,Awareness!$AJ$11:$AL$179,2,FALSE),"")</f>
        <v/>
      </c>
      <c r="C84" s="35"/>
      <c r="D84" s="103"/>
      <c r="E84" s="25" t="str">
        <f>IFERROR(VLOOKUP(A84,Search!$AJ$13:$AL$179,2,FALSE),"")</f>
        <v/>
      </c>
      <c r="F84" s="35"/>
      <c r="G84" s="103"/>
      <c r="H84" s="25" t="str">
        <f>IFERROR(VLOOKUP(A84,Purchase!$AJ$15:$AL$179,2,FALSE),"")</f>
        <v/>
      </c>
      <c r="I84" s="35"/>
      <c r="J84" s="103"/>
      <c r="K84" s="25" t="str">
        <f>IFERROR(VLOOKUP(A84,'Post Sale'!$AJ$16:$AL$179,2,FALSE),"")</f>
        <v/>
      </c>
      <c r="L84" s="35"/>
      <c r="AQ84" s="148">
        <f t="shared" si="9"/>
        <v>0</v>
      </c>
      <c r="AR84" s="148" t="str">
        <f t="shared" si="10"/>
        <v/>
      </c>
      <c r="AS84" s="148">
        <f t="shared" si="11"/>
        <v>0</v>
      </c>
      <c r="AT84" s="148" t="str">
        <f t="shared" si="12"/>
        <v/>
      </c>
      <c r="AU84" s="148">
        <f t="shared" si="13"/>
        <v>0</v>
      </c>
      <c r="AV84" s="148" t="str">
        <f t="shared" si="14"/>
        <v/>
      </c>
      <c r="AW84" s="148">
        <f t="shared" si="15"/>
        <v>0</v>
      </c>
      <c r="AX84" s="148" t="str">
        <f t="shared" si="16"/>
        <v/>
      </c>
    </row>
    <row r="85" spans="1:50" x14ac:dyDescent="0.25">
      <c r="A85" s="7">
        <f t="shared" si="17"/>
        <v>73</v>
      </c>
      <c r="B85" s="63" t="str">
        <f>IFERROR(VLOOKUP(A85,Awareness!$AJ$11:$AL$179,2,FALSE),"")</f>
        <v/>
      </c>
      <c r="C85" s="35"/>
      <c r="D85" s="103"/>
      <c r="E85" s="25" t="str">
        <f>IFERROR(VLOOKUP(A85,Search!$AJ$13:$AL$179,2,FALSE),"")</f>
        <v/>
      </c>
      <c r="F85" s="35"/>
      <c r="G85" s="103"/>
      <c r="H85" s="25" t="str">
        <f>IFERROR(VLOOKUP(A85,Purchase!$AJ$15:$AL$179,2,FALSE),"")</f>
        <v/>
      </c>
      <c r="I85" s="35"/>
      <c r="J85" s="103"/>
      <c r="K85" s="25" t="str">
        <f>IFERROR(VLOOKUP(A85,'Post Sale'!$AJ$16:$AL$179,2,FALSE),"")</f>
        <v/>
      </c>
      <c r="L85" s="35"/>
      <c r="AQ85" s="148">
        <f t="shared" si="9"/>
        <v>0</v>
      </c>
      <c r="AR85" s="148" t="str">
        <f t="shared" si="10"/>
        <v/>
      </c>
      <c r="AS85" s="148">
        <f t="shared" si="11"/>
        <v>0</v>
      </c>
      <c r="AT85" s="148" t="str">
        <f t="shared" si="12"/>
        <v/>
      </c>
      <c r="AU85" s="148">
        <f t="shared" si="13"/>
        <v>0</v>
      </c>
      <c r="AV85" s="148" t="str">
        <f t="shared" si="14"/>
        <v/>
      </c>
      <c r="AW85" s="148">
        <f t="shared" si="15"/>
        <v>0</v>
      </c>
      <c r="AX85" s="148" t="str">
        <f t="shared" si="16"/>
        <v/>
      </c>
    </row>
    <row r="86" spans="1:50" x14ac:dyDescent="0.25">
      <c r="A86" s="7">
        <f t="shared" si="17"/>
        <v>74</v>
      </c>
      <c r="B86" s="63" t="str">
        <f>IFERROR(VLOOKUP(A86,Awareness!$AJ$11:$AL$179,2,FALSE),"")</f>
        <v/>
      </c>
      <c r="C86" s="35"/>
      <c r="D86" s="103"/>
      <c r="E86" s="25" t="str">
        <f>IFERROR(VLOOKUP(A86,Search!$AJ$13:$AL$179,2,FALSE),"")</f>
        <v/>
      </c>
      <c r="F86" s="35"/>
      <c r="G86" s="103"/>
      <c r="H86" s="25" t="str">
        <f>IFERROR(VLOOKUP(A86,Purchase!$AJ$15:$AL$179,2,FALSE),"")</f>
        <v/>
      </c>
      <c r="I86" s="35"/>
      <c r="J86" s="103"/>
      <c r="K86" s="25" t="str">
        <f>IFERROR(VLOOKUP(A86,'Post Sale'!$AJ$16:$AL$179,2,FALSE),"")</f>
        <v/>
      </c>
      <c r="L86" s="35"/>
      <c r="AQ86" s="148">
        <f t="shared" si="9"/>
        <v>0</v>
      </c>
      <c r="AR86" s="148" t="str">
        <f t="shared" si="10"/>
        <v/>
      </c>
      <c r="AS86" s="148">
        <f t="shared" si="11"/>
        <v>0</v>
      </c>
      <c r="AT86" s="148" t="str">
        <f t="shared" si="12"/>
        <v/>
      </c>
      <c r="AU86" s="148">
        <f t="shared" si="13"/>
        <v>0</v>
      </c>
      <c r="AV86" s="148" t="str">
        <f t="shared" si="14"/>
        <v/>
      </c>
      <c r="AW86" s="148">
        <f t="shared" si="15"/>
        <v>0</v>
      </c>
      <c r="AX86" s="148" t="str">
        <f t="shared" si="16"/>
        <v/>
      </c>
    </row>
    <row r="87" spans="1:50" x14ac:dyDescent="0.25">
      <c r="A87" s="7">
        <f t="shared" si="17"/>
        <v>75</v>
      </c>
      <c r="B87" s="63" t="str">
        <f>IFERROR(VLOOKUP(A87,Awareness!$AJ$11:$AL$179,2,FALSE),"")</f>
        <v/>
      </c>
      <c r="C87" s="35"/>
      <c r="D87" s="103"/>
      <c r="E87" s="25" t="str">
        <f>IFERROR(VLOOKUP(A87,Search!$AJ$13:$AL$179,2,FALSE),"")</f>
        <v/>
      </c>
      <c r="F87" s="35"/>
      <c r="G87" s="103"/>
      <c r="H87" s="25" t="str">
        <f>IFERROR(VLOOKUP(A87,Purchase!$AJ$15:$AL$179,2,FALSE),"")</f>
        <v/>
      </c>
      <c r="I87" s="35"/>
      <c r="J87" s="103"/>
      <c r="K87" s="25" t="str">
        <f>IFERROR(VLOOKUP(A87,'Post Sale'!$AJ$16:$AL$179,2,FALSE),"")</f>
        <v/>
      </c>
      <c r="L87" s="35"/>
      <c r="AQ87" s="148">
        <f t="shared" si="9"/>
        <v>0</v>
      </c>
      <c r="AR87" s="148" t="str">
        <f t="shared" si="10"/>
        <v/>
      </c>
      <c r="AS87" s="148">
        <f t="shared" si="11"/>
        <v>0</v>
      </c>
      <c r="AT87" s="148" t="str">
        <f t="shared" si="12"/>
        <v/>
      </c>
      <c r="AU87" s="148">
        <f t="shared" si="13"/>
        <v>0</v>
      </c>
      <c r="AV87" s="148" t="str">
        <f t="shared" si="14"/>
        <v/>
      </c>
      <c r="AW87" s="148">
        <f t="shared" si="15"/>
        <v>0</v>
      </c>
      <c r="AX87" s="148" t="str">
        <f t="shared" si="16"/>
        <v/>
      </c>
    </row>
    <row r="88" spans="1:50" x14ac:dyDescent="0.25">
      <c r="A88" s="7">
        <f t="shared" si="17"/>
        <v>76</v>
      </c>
      <c r="B88" s="63" t="str">
        <f>IFERROR(VLOOKUP(A88,Awareness!$AJ$11:$AL$179,2,FALSE),"")</f>
        <v/>
      </c>
      <c r="C88" s="35"/>
      <c r="D88" s="103"/>
      <c r="E88" s="25" t="str">
        <f>IFERROR(VLOOKUP(A88,Search!$AJ$13:$AL$179,2,FALSE),"")</f>
        <v/>
      </c>
      <c r="F88" s="35"/>
      <c r="G88" s="103"/>
      <c r="H88" s="25" t="str">
        <f>IFERROR(VLOOKUP(A88,Purchase!$AJ$15:$AL$179,2,FALSE),"")</f>
        <v/>
      </c>
      <c r="I88" s="35"/>
      <c r="J88" s="103"/>
      <c r="K88" s="25" t="str">
        <f>IFERROR(VLOOKUP(A88,'Post Sale'!$AJ$16:$AL$179,2,FALSE),"")</f>
        <v/>
      </c>
      <c r="L88" s="35"/>
      <c r="AQ88" s="148">
        <f t="shared" si="9"/>
        <v>0</v>
      </c>
      <c r="AR88" s="148" t="str">
        <f t="shared" si="10"/>
        <v/>
      </c>
      <c r="AS88" s="148">
        <f t="shared" si="11"/>
        <v>0</v>
      </c>
      <c r="AT88" s="148" t="str">
        <f t="shared" si="12"/>
        <v/>
      </c>
      <c r="AU88" s="148">
        <f t="shared" si="13"/>
        <v>0</v>
      </c>
      <c r="AV88" s="148" t="str">
        <f t="shared" si="14"/>
        <v/>
      </c>
      <c r="AW88" s="148">
        <f t="shared" si="15"/>
        <v>0</v>
      </c>
      <c r="AX88" s="148" t="str">
        <f t="shared" si="16"/>
        <v/>
      </c>
    </row>
    <row r="89" spans="1:50" x14ac:dyDescent="0.25">
      <c r="A89" s="7">
        <f t="shared" si="17"/>
        <v>77</v>
      </c>
      <c r="B89" s="63" t="str">
        <f>IFERROR(VLOOKUP(A89,Awareness!$AJ$11:$AL$179,2,FALSE),"")</f>
        <v/>
      </c>
      <c r="C89" s="35"/>
      <c r="D89" s="103"/>
      <c r="E89" s="25" t="str">
        <f>IFERROR(VLOOKUP(A89,Search!$AJ$13:$AL$179,2,FALSE),"")</f>
        <v/>
      </c>
      <c r="F89" s="35"/>
      <c r="G89" s="103"/>
      <c r="H89" s="25" t="str">
        <f>IFERROR(VLOOKUP(A89,Purchase!$AJ$15:$AL$179,2,FALSE),"")</f>
        <v/>
      </c>
      <c r="I89" s="35"/>
      <c r="J89" s="103"/>
      <c r="K89" s="25" t="str">
        <f>IFERROR(VLOOKUP(A89,'Post Sale'!$AJ$16:$AL$179,2,FALSE),"")</f>
        <v/>
      </c>
      <c r="L89" s="35"/>
      <c r="AQ89" s="148">
        <f t="shared" si="9"/>
        <v>0</v>
      </c>
      <c r="AR89" s="148" t="str">
        <f t="shared" si="10"/>
        <v/>
      </c>
      <c r="AS89" s="148">
        <f t="shared" si="11"/>
        <v>0</v>
      </c>
      <c r="AT89" s="148" t="str">
        <f t="shared" si="12"/>
        <v/>
      </c>
      <c r="AU89" s="148">
        <f t="shared" si="13"/>
        <v>0</v>
      </c>
      <c r="AV89" s="148" t="str">
        <f t="shared" si="14"/>
        <v/>
      </c>
      <c r="AW89" s="148">
        <f t="shared" si="15"/>
        <v>0</v>
      </c>
      <c r="AX89" s="148" t="str">
        <f t="shared" si="16"/>
        <v/>
      </c>
    </row>
    <row r="90" spans="1:50" x14ac:dyDescent="0.25">
      <c r="A90" s="7">
        <f t="shared" si="17"/>
        <v>78</v>
      </c>
      <c r="B90" s="63" t="str">
        <f>IFERROR(VLOOKUP(A90,Awareness!$AJ$11:$AL$179,2,FALSE),"")</f>
        <v/>
      </c>
      <c r="C90" s="35"/>
      <c r="D90" s="103"/>
      <c r="E90" s="25" t="str">
        <f>IFERROR(VLOOKUP(A90,Search!$AJ$13:$AL$179,2,FALSE),"")</f>
        <v/>
      </c>
      <c r="F90" s="35"/>
      <c r="G90" s="103"/>
      <c r="H90" s="25" t="str">
        <f>IFERROR(VLOOKUP(A90,Purchase!$AJ$15:$AL$179,2,FALSE),"")</f>
        <v/>
      </c>
      <c r="I90" s="35"/>
      <c r="J90" s="103"/>
      <c r="K90" s="25" t="str">
        <f>IFERROR(VLOOKUP(A90,'Post Sale'!$AJ$16:$AL$179,2,FALSE),"")</f>
        <v/>
      </c>
      <c r="L90" s="35"/>
      <c r="AQ90" s="148">
        <f t="shared" si="9"/>
        <v>0</v>
      </c>
      <c r="AR90" s="148" t="str">
        <f t="shared" si="10"/>
        <v/>
      </c>
      <c r="AS90" s="148">
        <f t="shared" si="11"/>
        <v>0</v>
      </c>
      <c r="AT90" s="148" t="str">
        <f t="shared" si="12"/>
        <v/>
      </c>
      <c r="AU90" s="148">
        <f t="shared" si="13"/>
        <v>0</v>
      </c>
      <c r="AV90" s="148" t="str">
        <f t="shared" si="14"/>
        <v/>
      </c>
      <c r="AW90" s="148">
        <f t="shared" si="15"/>
        <v>0</v>
      </c>
      <c r="AX90" s="148" t="str">
        <f t="shared" si="16"/>
        <v/>
      </c>
    </row>
    <row r="91" spans="1:50" x14ac:dyDescent="0.25">
      <c r="A91" s="7">
        <f t="shared" si="17"/>
        <v>79</v>
      </c>
      <c r="B91" s="63" t="str">
        <f>IFERROR(VLOOKUP(A91,Awareness!$AJ$11:$AL$179,2,FALSE),"")</f>
        <v/>
      </c>
      <c r="C91" s="35"/>
      <c r="D91" s="103"/>
      <c r="E91" s="25" t="str">
        <f>IFERROR(VLOOKUP(A91,Search!$AJ$13:$AL$179,2,FALSE),"")</f>
        <v/>
      </c>
      <c r="F91" s="35"/>
      <c r="G91" s="103"/>
      <c r="H91" s="25" t="str">
        <f>IFERROR(VLOOKUP(A91,Purchase!$AJ$15:$AL$179,2,FALSE),"")</f>
        <v/>
      </c>
      <c r="I91" s="35"/>
      <c r="J91" s="103"/>
      <c r="K91" s="25" t="str">
        <f>IFERROR(VLOOKUP(A91,'Post Sale'!$AJ$16:$AL$179,2,FALSE),"")</f>
        <v/>
      </c>
      <c r="L91" s="35"/>
      <c r="AQ91" s="148">
        <f t="shared" si="9"/>
        <v>0</v>
      </c>
      <c r="AR91" s="148" t="str">
        <f t="shared" si="10"/>
        <v/>
      </c>
      <c r="AS91" s="148">
        <f t="shared" si="11"/>
        <v>0</v>
      </c>
      <c r="AT91" s="148" t="str">
        <f t="shared" si="12"/>
        <v/>
      </c>
      <c r="AU91" s="148">
        <f t="shared" si="13"/>
        <v>0</v>
      </c>
      <c r="AV91" s="148" t="str">
        <f t="shared" si="14"/>
        <v/>
      </c>
      <c r="AW91" s="148">
        <f t="shared" si="15"/>
        <v>0</v>
      </c>
      <c r="AX91" s="148" t="str">
        <f t="shared" si="16"/>
        <v/>
      </c>
    </row>
    <row r="92" spans="1:50" x14ac:dyDescent="0.25">
      <c r="A92" s="7">
        <f t="shared" si="17"/>
        <v>80</v>
      </c>
      <c r="B92" s="63" t="str">
        <f>IFERROR(VLOOKUP(A92,Awareness!$AJ$11:$AL$179,2,FALSE),"")</f>
        <v/>
      </c>
      <c r="C92" s="35"/>
      <c r="D92" s="103"/>
      <c r="E92" s="25" t="str">
        <f>IFERROR(VLOOKUP(A92,Search!$AJ$13:$AL$179,2,FALSE),"")</f>
        <v/>
      </c>
      <c r="F92" s="35"/>
      <c r="G92" s="103"/>
      <c r="H92" s="25" t="str">
        <f>IFERROR(VLOOKUP(A92,Purchase!$AJ$15:$AL$179,2,FALSE),"")</f>
        <v/>
      </c>
      <c r="I92" s="35"/>
      <c r="J92" s="103"/>
      <c r="K92" s="25" t="str">
        <f>IFERROR(VLOOKUP(A92,'Post Sale'!$AJ$16:$AL$179,2,FALSE),"")</f>
        <v/>
      </c>
      <c r="L92" s="35"/>
      <c r="AQ92" s="148">
        <f t="shared" si="9"/>
        <v>0</v>
      </c>
      <c r="AR92" s="148" t="str">
        <f t="shared" si="10"/>
        <v/>
      </c>
      <c r="AS92" s="148">
        <f t="shared" si="11"/>
        <v>0</v>
      </c>
      <c r="AT92" s="148" t="str">
        <f t="shared" si="12"/>
        <v/>
      </c>
      <c r="AU92" s="148">
        <f t="shared" si="13"/>
        <v>0</v>
      </c>
      <c r="AV92" s="148" t="str">
        <f t="shared" si="14"/>
        <v/>
      </c>
      <c r="AW92" s="148">
        <f t="shared" si="15"/>
        <v>0</v>
      </c>
      <c r="AX92" s="148" t="str">
        <f t="shared" si="16"/>
        <v/>
      </c>
    </row>
    <row r="93" spans="1:50" x14ac:dyDescent="0.25">
      <c r="A93" s="7">
        <f t="shared" si="17"/>
        <v>81</v>
      </c>
      <c r="B93" s="63" t="str">
        <f>IFERROR(VLOOKUP(A93,Awareness!$AJ$11:$AL$179,2,FALSE),"")</f>
        <v/>
      </c>
      <c r="C93" s="35"/>
      <c r="D93" s="103"/>
      <c r="E93" s="25" t="str">
        <f>IFERROR(VLOOKUP(A93,Search!$AJ$13:$AL$179,2,FALSE),"")</f>
        <v/>
      </c>
      <c r="F93" s="35"/>
      <c r="G93" s="103"/>
      <c r="H93" s="25" t="str">
        <f>IFERROR(VLOOKUP(A93,Purchase!$AJ$15:$AL$179,2,FALSE),"")</f>
        <v/>
      </c>
      <c r="I93" s="35"/>
      <c r="J93" s="103"/>
      <c r="K93" s="25" t="str">
        <f>IFERROR(VLOOKUP(A93,'Post Sale'!$AJ$16:$AL$179,2,FALSE),"")</f>
        <v/>
      </c>
      <c r="L93" s="35"/>
      <c r="AQ93" s="148">
        <f t="shared" si="9"/>
        <v>0</v>
      </c>
      <c r="AR93" s="148" t="str">
        <f t="shared" si="10"/>
        <v/>
      </c>
      <c r="AS93" s="148">
        <f t="shared" si="11"/>
        <v>0</v>
      </c>
      <c r="AT93" s="148" t="str">
        <f t="shared" si="12"/>
        <v/>
      </c>
      <c r="AU93" s="148">
        <f t="shared" si="13"/>
        <v>0</v>
      </c>
      <c r="AV93" s="148" t="str">
        <f t="shared" si="14"/>
        <v/>
      </c>
      <c r="AW93" s="148">
        <f t="shared" si="15"/>
        <v>0</v>
      </c>
      <c r="AX93" s="148" t="str">
        <f t="shared" si="16"/>
        <v/>
      </c>
    </row>
    <row r="94" spans="1:50" x14ac:dyDescent="0.25">
      <c r="A94" s="7">
        <f t="shared" si="17"/>
        <v>82</v>
      </c>
      <c r="B94" s="63" t="str">
        <f>IFERROR(VLOOKUP(A94,Awareness!$AJ$11:$AL$179,2,FALSE),"")</f>
        <v/>
      </c>
      <c r="C94" s="35"/>
      <c r="D94" s="103"/>
      <c r="E94" s="25" t="str">
        <f>IFERROR(VLOOKUP(A94,Search!$AJ$13:$AL$179,2,FALSE),"")</f>
        <v/>
      </c>
      <c r="F94" s="35"/>
      <c r="G94" s="103"/>
      <c r="H94" s="25" t="str">
        <f>IFERROR(VLOOKUP(A94,Purchase!$AJ$15:$AL$179,2,FALSE),"")</f>
        <v/>
      </c>
      <c r="I94" s="35"/>
      <c r="J94" s="103"/>
      <c r="K94" s="25" t="str">
        <f>IFERROR(VLOOKUP(A94,'Post Sale'!$AJ$16:$AL$179,2,FALSE),"")</f>
        <v/>
      </c>
      <c r="L94" s="35"/>
      <c r="AQ94" s="148">
        <f t="shared" si="9"/>
        <v>0</v>
      </c>
      <c r="AR94" s="148" t="str">
        <f t="shared" si="10"/>
        <v/>
      </c>
      <c r="AS94" s="148">
        <f t="shared" si="11"/>
        <v>0</v>
      </c>
      <c r="AT94" s="148" t="str">
        <f t="shared" si="12"/>
        <v/>
      </c>
      <c r="AU94" s="148">
        <f t="shared" si="13"/>
        <v>0</v>
      </c>
      <c r="AV94" s="148" t="str">
        <f t="shared" si="14"/>
        <v/>
      </c>
      <c r="AW94" s="148">
        <f t="shared" si="15"/>
        <v>0</v>
      </c>
      <c r="AX94" s="148" t="str">
        <f t="shared" si="16"/>
        <v/>
      </c>
    </row>
    <row r="95" spans="1:50" x14ac:dyDescent="0.25">
      <c r="A95" s="7">
        <f t="shared" si="17"/>
        <v>83</v>
      </c>
      <c r="B95" s="63" t="str">
        <f>IFERROR(VLOOKUP(A95,Awareness!$AJ$11:$AL$179,2,FALSE),"")</f>
        <v/>
      </c>
      <c r="C95" s="35"/>
      <c r="D95" s="103"/>
      <c r="E95" s="25" t="str">
        <f>IFERROR(VLOOKUP(A95,Search!$AJ$13:$AL$179,2,FALSE),"")</f>
        <v/>
      </c>
      <c r="F95" s="35"/>
      <c r="G95" s="103"/>
      <c r="H95" s="25" t="str">
        <f>IFERROR(VLOOKUP(A95,Purchase!$AJ$15:$AL$179,2,FALSE),"")</f>
        <v/>
      </c>
      <c r="I95" s="35"/>
      <c r="J95" s="103"/>
      <c r="K95" s="25" t="str">
        <f>IFERROR(VLOOKUP(A95,'Post Sale'!$AJ$16:$AL$179,2,FALSE),"")</f>
        <v/>
      </c>
      <c r="L95" s="35"/>
      <c r="AQ95" s="148">
        <f t="shared" si="9"/>
        <v>0</v>
      </c>
      <c r="AR95" s="148" t="str">
        <f t="shared" si="10"/>
        <v/>
      </c>
      <c r="AS95" s="148">
        <f t="shared" si="11"/>
        <v>0</v>
      </c>
      <c r="AT95" s="148" t="str">
        <f t="shared" si="12"/>
        <v/>
      </c>
      <c r="AU95" s="148">
        <f t="shared" si="13"/>
        <v>0</v>
      </c>
      <c r="AV95" s="148" t="str">
        <f t="shared" si="14"/>
        <v/>
      </c>
      <c r="AW95" s="148">
        <f t="shared" si="15"/>
        <v>0</v>
      </c>
      <c r="AX95" s="148" t="str">
        <f t="shared" si="16"/>
        <v/>
      </c>
    </row>
    <row r="96" spans="1:50" x14ac:dyDescent="0.25">
      <c r="A96" s="7">
        <f t="shared" si="17"/>
        <v>84</v>
      </c>
      <c r="B96" s="63" t="str">
        <f>IFERROR(VLOOKUP(A96,Awareness!$AJ$11:$AL$179,2,FALSE),"")</f>
        <v/>
      </c>
      <c r="C96" s="35"/>
      <c r="D96" s="103"/>
      <c r="E96" s="25" t="str">
        <f>IFERROR(VLOOKUP(A96,Search!$AJ$13:$AL$179,2,FALSE),"")</f>
        <v/>
      </c>
      <c r="F96" s="35"/>
      <c r="G96" s="103"/>
      <c r="H96" s="25" t="str">
        <f>IFERROR(VLOOKUP(A96,Purchase!$AJ$15:$AL$179,2,FALSE),"")</f>
        <v/>
      </c>
      <c r="I96" s="35"/>
      <c r="J96" s="103"/>
      <c r="K96" s="25" t="str">
        <f>IFERROR(VLOOKUP(A96,'Post Sale'!$AJ$16:$AL$179,2,FALSE),"")</f>
        <v/>
      </c>
      <c r="L96" s="35"/>
      <c r="AQ96" s="148">
        <f t="shared" si="9"/>
        <v>0</v>
      </c>
      <c r="AR96" s="148" t="str">
        <f t="shared" si="10"/>
        <v/>
      </c>
      <c r="AS96" s="148">
        <f t="shared" si="11"/>
        <v>0</v>
      </c>
      <c r="AT96" s="148" t="str">
        <f t="shared" si="12"/>
        <v/>
      </c>
      <c r="AU96" s="148">
        <f t="shared" si="13"/>
        <v>0</v>
      </c>
      <c r="AV96" s="148" t="str">
        <f t="shared" si="14"/>
        <v/>
      </c>
      <c r="AW96" s="148">
        <f t="shared" si="15"/>
        <v>0</v>
      </c>
      <c r="AX96" s="148" t="str">
        <f t="shared" si="16"/>
        <v/>
      </c>
    </row>
    <row r="97" spans="1:50" x14ac:dyDescent="0.25">
      <c r="A97" s="7">
        <f t="shared" si="17"/>
        <v>85</v>
      </c>
      <c r="B97" s="63" t="str">
        <f>IFERROR(VLOOKUP(A97,Awareness!$AJ$11:$AL$179,2,FALSE),"")</f>
        <v/>
      </c>
      <c r="C97" s="35"/>
      <c r="D97" s="103"/>
      <c r="E97" s="25" t="str">
        <f>IFERROR(VLOOKUP(A97,Search!$AJ$13:$AL$179,2,FALSE),"")</f>
        <v/>
      </c>
      <c r="F97" s="35"/>
      <c r="G97" s="103"/>
      <c r="H97" s="25" t="str">
        <f>IFERROR(VLOOKUP(A97,Purchase!$AJ$15:$AL$179,2,FALSE),"")</f>
        <v/>
      </c>
      <c r="I97" s="35"/>
      <c r="J97" s="103"/>
      <c r="K97" s="25" t="str">
        <f>IFERROR(VLOOKUP(A97,'Post Sale'!$AJ$16:$AL$179,2,FALSE),"")</f>
        <v/>
      </c>
      <c r="L97" s="35"/>
      <c r="AQ97" s="148">
        <f t="shared" si="9"/>
        <v>0</v>
      </c>
      <c r="AR97" s="148" t="str">
        <f t="shared" si="10"/>
        <v/>
      </c>
      <c r="AS97" s="148">
        <f t="shared" si="11"/>
        <v>0</v>
      </c>
      <c r="AT97" s="148" t="str">
        <f t="shared" si="12"/>
        <v/>
      </c>
      <c r="AU97" s="148">
        <f t="shared" si="13"/>
        <v>0</v>
      </c>
      <c r="AV97" s="148" t="str">
        <f t="shared" si="14"/>
        <v/>
      </c>
      <c r="AW97" s="148">
        <f t="shared" si="15"/>
        <v>0</v>
      </c>
      <c r="AX97" s="148" t="str">
        <f t="shared" si="16"/>
        <v/>
      </c>
    </row>
    <row r="98" spans="1:50" x14ac:dyDescent="0.25">
      <c r="A98" s="7">
        <f t="shared" si="17"/>
        <v>86</v>
      </c>
      <c r="B98" s="63" t="str">
        <f>IFERROR(VLOOKUP(A98,Awareness!$AJ$11:$AL$179,2,FALSE),"")</f>
        <v/>
      </c>
      <c r="C98" s="35"/>
      <c r="D98" s="103"/>
      <c r="E98" s="25" t="str">
        <f>IFERROR(VLOOKUP(A98,Search!$AJ$13:$AL$179,2,FALSE),"")</f>
        <v/>
      </c>
      <c r="F98" s="35"/>
      <c r="G98" s="103"/>
      <c r="H98" s="25" t="str">
        <f>IFERROR(VLOOKUP(A98,Purchase!$AJ$15:$AL$179,2,FALSE),"")</f>
        <v/>
      </c>
      <c r="I98" s="35"/>
      <c r="J98" s="103"/>
      <c r="K98" s="25" t="str">
        <f>IFERROR(VLOOKUP(A98,'Post Sale'!$AJ$16:$AL$179,2,FALSE),"")</f>
        <v/>
      </c>
      <c r="L98" s="35"/>
      <c r="AQ98" s="148">
        <f t="shared" si="9"/>
        <v>0</v>
      </c>
      <c r="AR98" s="148" t="str">
        <f t="shared" si="10"/>
        <v/>
      </c>
      <c r="AS98" s="148">
        <f t="shared" si="11"/>
        <v>0</v>
      </c>
      <c r="AT98" s="148" t="str">
        <f t="shared" si="12"/>
        <v/>
      </c>
      <c r="AU98" s="148">
        <f t="shared" si="13"/>
        <v>0</v>
      </c>
      <c r="AV98" s="148" t="str">
        <f t="shared" si="14"/>
        <v/>
      </c>
      <c r="AW98" s="148">
        <f t="shared" si="15"/>
        <v>0</v>
      </c>
      <c r="AX98" s="148" t="str">
        <f t="shared" si="16"/>
        <v/>
      </c>
    </row>
    <row r="99" spans="1:50" x14ac:dyDescent="0.25">
      <c r="A99" s="7">
        <f t="shared" si="17"/>
        <v>87</v>
      </c>
      <c r="B99" s="63" t="str">
        <f>IFERROR(VLOOKUP(A99,Awareness!$AJ$11:$AL$179,2,FALSE),"")</f>
        <v/>
      </c>
      <c r="C99" s="35"/>
      <c r="D99" s="103"/>
      <c r="E99" s="25" t="str">
        <f>IFERROR(VLOOKUP(A99,Search!$AJ$13:$AL$179,2,FALSE),"")</f>
        <v/>
      </c>
      <c r="F99" s="35"/>
      <c r="G99" s="103"/>
      <c r="H99" s="25" t="str">
        <f>IFERROR(VLOOKUP(A99,Purchase!$AJ$15:$AL$179,2,FALSE),"")</f>
        <v/>
      </c>
      <c r="I99" s="35"/>
      <c r="J99" s="103"/>
      <c r="K99" s="25" t="str">
        <f>IFERROR(VLOOKUP(A99,'Post Sale'!$AJ$16:$AL$179,2,FALSE),"")</f>
        <v/>
      </c>
      <c r="L99" s="35"/>
      <c r="AQ99" s="148">
        <f t="shared" si="9"/>
        <v>0</v>
      </c>
      <c r="AR99" s="148" t="str">
        <f t="shared" si="10"/>
        <v/>
      </c>
      <c r="AS99" s="148">
        <f t="shared" si="11"/>
        <v>0</v>
      </c>
      <c r="AT99" s="148" t="str">
        <f t="shared" si="12"/>
        <v/>
      </c>
      <c r="AU99" s="148">
        <f t="shared" si="13"/>
        <v>0</v>
      </c>
      <c r="AV99" s="148" t="str">
        <f t="shared" si="14"/>
        <v/>
      </c>
      <c r="AW99" s="148">
        <f t="shared" si="15"/>
        <v>0</v>
      </c>
      <c r="AX99" s="148" t="str">
        <f t="shared" si="16"/>
        <v/>
      </c>
    </row>
    <row r="100" spans="1:50" x14ac:dyDescent="0.25">
      <c r="A100" s="7">
        <f t="shared" si="17"/>
        <v>88</v>
      </c>
      <c r="B100" s="63" t="str">
        <f>IFERROR(VLOOKUP(A100,Awareness!$AJ$11:$AL$179,2,FALSE),"")</f>
        <v/>
      </c>
      <c r="C100" s="35"/>
      <c r="D100" s="103"/>
      <c r="E100" s="25" t="str">
        <f>IFERROR(VLOOKUP(A100,Search!$AJ$13:$AL$179,2,FALSE),"")</f>
        <v/>
      </c>
      <c r="F100" s="35"/>
      <c r="G100" s="103"/>
      <c r="H100" s="25" t="str">
        <f>IFERROR(VLOOKUP(A100,Purchase!$AJ$15:$AL$179,2,FALSE),"")</f>
        <v/>
      </c>
      <c r="I100" s="35"/>
      <c r="J100" s="103"/>
      <c r="K100" s="25" t="str">
        <f>IFERROR(VLOOKUP(A100,'Post Sale'!$AJ$16:$AL$179,2,FALSE),"")</f>
        <v/>
      </c>
      <c r="L100" s="35"/>
      <c r="AQ100" s="148">
        <f t="shared" si="9"/>
        <v>0</v>
      </c>
      <c r="AR100" s="148" t="str">
        <f t="shared" si="10"/>
        <v/>
      </c>
      <c r="AS100" s="148">
        <f t="shared" si="11"/>
        <v>0</v>
      </c>
      <c r="AT100" s="148" t="str">
        <f t="shared" si="12"/>
        <v/>
      </c>
      <c r="AU100" s="148">
        <f t="shared" si="13"/>
        <v>0</v>
      </c>
      <c r="AV100" s="148" t="str">
        <f t="shared" si="14"/>
        <v/>
      </c>
      <c r="AW100" s="148">
        <f t="shared" si="15"/>
        <v>0</v>
      </c>
      <c r="AX100" s="148" t="str">
        <f t="shared" si="16"/>
        <v/>
      </c>
    </row>
    <row r="101" spans="1:50" x14ac:dyDescent="0.25">
      <c r="A101" s="7">
        <f t="shared" si="17"/>
        <v>89</v>
      </c>
      <c r="B101" s="63" t="str">
        <f>IFERROR(VLOOKUP(A101,Awareness!$AJ$11:$AL$179,2,FALSE),"")</f>
        <v/>
      </c>
      <c r="C101" s="35"/>
      <c r="D101" s="103"/>
      <c r="E101" s="25" t="str">
        <f>IFERROR(VLOOKUP(A101,Search!$AJ$13:$AL$179,2,FALSE),"")</f>
        <v/>
      </c>
      <c r="F101" s="35"/>
      <c r="G101" s="103"/>
      <c r="H101" s="25" t="str">
        <f>IFERROR(VLOOKUP(A101,Purchase!$AJ$15:$AL$179,2,FALSE),"")</f>
        <v/>
      </c>
      <c r="I101" s="35"/>
      <c r="J101" s="103"/>
      <c r="K101" s="25" t="str">
        <f>IFERROR(VLOOKUP(A101,'Post Sale'!$AJ$16:$AL$179,2,FALSE),"")</f>
        <v/>
      </c>
      <c r="L101" s="35"/>
      <c r="AQ101" s="148">
        <f t="shared" si="9"/>
        <v>0</v>
      </c>
      <c r="AR101" s="148" t="str">
        <f t="shared" si="10"/>
        <v/>
      </c>
      <c r="AS101" s="148">
        <f t="shared" si="11"/>
        <v>0</v>
      </c>
      <c r="AT101" s="148" t="str">
        <f t="shared" si="12"/>
        <v/>
      </c>
      <c r="AU101" s="148">
        <f t="shared" si="13"/>
        <v>0</v>
      </c>
      <c r="AV101" s="148" t="str">
        <f t="shared" si="14"/>
        <v/>
      </c>
      <c r="AW101" s="148">
        <f t="shared" si="15"/>
        <v>0</v>
      </c>
      <c r="AX101" s="148" t="str">
        <f t="shared" si="16"/>
        <v/>
      </c>
    </row>
    <row r="102" spans="1:50" x14ac:dyDescent="0.25">
      <c r="A102" s="7">
        <f t="shared" si="17"/>
        <v>90</v>
      </c>
      <c r="B102" s="63" t="str">
        <f>IFERROR(VLOOKUP(A102,Awareness!$AJ$11:$AL$179,2,FALSE),"")</f>
        <v/>
      </c>
      <c r="C102" s="35"/>
      <c r="D102" s="103"/>
      <c r="E102" s="25" t="str">
        <f>IFERROR(VLOOKUP(A102,Search!$AJ$13:$AL$179,2,FALSE),"")</f>
        <v/>
      </c>
      <c r="F102" s="35"/>
      <c r="G102" s="103"/>
      <c r="H102" s="25" t="str">
        <f>IFERROR(VLOOKUP(A102,Purchase!$AJ$15:$AL$179,2,FALSE),"")</f>
        <v/>
      </c>
      <c r="I102" s="35"/>
      <c r="J102" s="103"/>
      <c r="K102" s="25" t="str">
        <f>IFERROR(VLOOKUP(A102,'Post Sale'!$AJ$16:$AL$179,2,FALSE),"")</f>
        <v/>
      </c>
      <c r="L102" s="35"/>
      <c r="AQ102" s="148">
        <f t="shared" si="9"/>
        <v>0</v>
      </c>
      <c r="AR102" s="148" t="str">
        <f t="shared" si="10"/>
        <v/>
      </c>
      <c r="AS102" s="148">
        <f t="shared" si="11"/>
        <v>0</v>
      </c>
      <c r="AT102" s="148" t="str">
        <f t="shared" si="12"/>
        <v/>
      </c>
      <c r="AU102" s="148">
        <f t="shared" si="13"/>
        <v>0</v>
      </c>
      <c r="AV102" s="148" t="str">
        <f t="shared" si="14"/>
        <v/>
      </c>
      <c r="AW102" s="148">
        <f t="shared" si="15"/>
        <v>0</v>
      </c>
      <c r="AX102" s="148" t="str">
        <f t="shared" si="16"/>
        <v/>
      </c>
    </row>
    <row r="103" spans="1:50" x14ac:dyDescent="0.25">
      <c r="A103" s="7">
        <f t="shared" si="17"/>
        <v>91</v>
      </c>
      <c r="B103" s="63" t="str">
        <f>IFERROR(VLOOKUP(A103,Awareness!$AJ$11:$AL$179,2,FALSE),"")</f>
        <v/>
      </c>
      <c r="C103" s="35"/>
      <c r="D103" s="103"/>
      <c r="E103" s="25" t="str">
        <f>IFERROR(VLOOKUP(A103,Search!$AJ$13:$AL$179,2,FALSE),"")</f>
        <v/>
      </c>
      <c r="F103" s="35"/>
      <c r="G103" s="103"/>
      <c r="H103" s="25" t="str">
        <f>IFERROR(VLOOKUP(A103,Purchase!$AJ$15:$AL$179,2,FALSE),"")</f>
        <v/>
      </c>
      <c r="I103" s="35"/>
      <c r="J103" s="103"/>
      <c r="K103" s="25" t="str">
        <f>IFERROR(VLOOKUP(A103,'Post Sale'!$AJ$16:$AL$179,2,FALSE),"")</f>
        <v/>
      </c>
      <c r="L103" s="35"/>
      <c r="AQ103" s="148">
        <f t="shared" si="9"/>
        <v>0</v>
      </c>
      <c r="AR103" s="148" t="str">
        <f t="shared" si="10"/>
        <v/>
      </c>
      <c r="AS103" s="148">
        <f t="shared" si="11"/>
        <v>0</v>
      </c>
      <c r="AT103" s="148" t="str">
        <f t="shared" si="12"/>
        <v/>
      </c>
      <c r="AU103" s="148">
        <f t="shared" si="13"/>
        <v>0</v>
      </c>
      <c r="AV103" s="148" t="str">
        <f t="shared" si="14"/>
        <v/>
      </c>
      <c r="AW103" s="148">
        <f t="shared" si="15"/>
        <v>0</v>
      </c>
      <c r="AX103" s="148" t="str">
        <f t="shared" si="16"/>
        <v/>
      </c>
    </row>
    <row r="104" spans="1:50" x14ac:dyDescent="0.25">
      <c r="A104" s="7">
        <f t="shared" si="17"/>
        <v>92</v>
      </c>
      <c r="B104" s="63" t="str">
        <f>IFERROR(VLOOKUP(A104,Awareness!$AJ$11:$AL$179,2,FALSE),"")</f>
        <v/>
      </c>
      <c r="C104" s="35"/>
      <c r="D104" s="103"/>
      <c r="E104" s="25" t="str">
        <f>IFERROR(VLOOKUP(A104,Search!$AJ$13:$AL$179,2,FALSE),"")</f>
        <v/>
      </c>
      <c r="F104" s="35"/>
      <c r="G104" s="103"/>
      <c r="H104" s="25" t="str">
        <f>IFERROR(VLOOKUP(A104,Purchase!$AJ$15:$AL$179,2,FALSE),"")</f>
        <v/>
      </c>
      <c r="I104" s="35"/>
      <c r="J104" s="103"/>
      <c r="K104" s="25" t="str">
        <f>IFERROR(VLOOKUP(A104,'Post Sale'!$AJ$16:$AL$179,2,FALSE),"")</f>
        <v/>
      </c>
      <c r="L104" s="35"/>
      <c r="AQ104" s="148">
        <f t="shared" si="9"/>
        <v>0</v>
      </c>
      <c r="AR104" s="148" t="str">
        <f t="shared" si="10"/>
        <v/>
      </c>
      <c r="AS104" s="148">
        <f t="shared" si="11"/>
        <v>0</v>
      </c>
      <c r="AT104" s="148" t="str">
        <f t="shared" si="12"/>
        <v/>
      </c>
      <c r="AU104" s="148">
        <f t="shared" si="13"/>
        <v>0</v>
      </c>
      <c r="AV104" s="148" t="str">
        <f t="shared" si="14"/>
        <v/>
      </c>
      <c r="AW104" s="148">
        <f t="shared" si="15"/>
        <v>0</v>
      </c>
      <c r="AX104" s="148" t="str">
        <f t="shared" si="16"/>
        <v/>
      </c>
    </row>
    <row r="105" spans="1:50" x14ac:dyDescent="0.25">
      <c r="A105" s="7">
        <f t="shared" si="17"/>
        <v>93</v>
      </c>
      <c r="B105" s="63" t="str">
        <f>IFERROR(VLOOKUP(A105,Awareness!$AJ$11:$AL$179,2,FALSE),"")</f>
        <v/>
      </c>
      <c r="C105" s="35"/>
      <c r="D105" s="103"/>
      <c r="E105" s="25" t="str">
        <f>IFERROR(VLOOKUP(A105,Search!$AJ$13:$AL$179,2,FALSE),"")</f>
        <v/>
      </c>
      <c r="F105" s="35"/>
      <c r="G105" s="103"/>
      <c r="H105" s="25" t="str">
        <f>IFERROR(VLOOKUP(A105,Purchase!$AJ$15:$AL$179,2,FALSE),"")</f>
        <v/>
      </c>
      <c r="I105" s="35"/>
      <c r="J105" s="103"/>
      <c r="K105" s="25" t="str">
        <f>IFERROR(VLOOKUP(A105,'Post Sale'!$AJ$16:$AL$179,2,FALSE),"")</f>
        <v/>
      </c>
      <c r="L105" s="35"/>
      <c r="AQ105" s="148">
        <f t="shared" si="9"/>
        <v>0</v>
      </c>
      <c r="AR105" s="148" t="str">
        <f t="shared" si="10"/>
        <v/>
      </c>
      <c r="AS105" s="148">
        <f t="shared" si="11"/>
        <v>0</v>
      </c>
      <c r="AT105" s="148" t="str">
        <f t="shared" si="12"/>
        <v/>
      </c>
      <c r="AU105" s="148">
        <f t="shared" si="13"/>
        <v>0</v>
      </c>
      <c r="AV105" s="148" t="str">
        <f t="shared" si="14"/>
        <v/>
      </c>
      <c r="AW105" s="148">
        <f t="shared" si="15"/>
        <v>0</v>
      </c>
      <c r="AX105" s="148" t="str">
        <f t="shared" si="16"/>
        <v/>
      </c>
    </row>
    <row r="106" spans="1:50" x14ac:dyDescent="0.25">
      <c r="A106" s="7">
        <f t="shared" si="17"/>
        <v>94</v>
      </c>
      <c r="B106" s="63" t="str">
        <f>IFERROR(VLOOKUP(A106,Awareness!$AJ$11:$AL$179,2,FALSE),"")</f>
        <v/>
      </c>
      <c r="C106" s="35"/>
      <c r="D106" s="103"/>
      <c r="E106" s="25" t="str">
        <f>IFERROR(VLOOKUP(A106,Search!$AJ$13:$AL$179,2,FALSE),"")</f>
        <v/>
      </c>
      <c r="F106" s="35"/>
      <c r="G106" s="103"/>
      <c r="H106" s="25" t="str">
        <f>IFERROR(VLOOKUP(A106,Purchase!$AJ$15:$AL$179,2,FALSE),"")</f>
        <v/>
      </c>
      <c r="I106" s="35"/>
      <c r="J106" s="103"/>
      <c r="K106" s="25" t="str">
        <f>IFERROR(VLOOKUP(A106,'Post Sale'!$AJ$16:$AL$179,2,FALSE),"")</f>
        <v/>
      </c>
      <c r="L106" s="35"/>
      <c r="AQ106" s="148">
        <f t="shared" si="9"/>
        <v>0</v>
      </c>
      <c r="AR106" s="148" t="str">
        <f t="shared" si="10"/>
        <v/>
      </c>
      <c r="AS106" s="148">
        <f t="shared" si="11"/>
        <v>0</v>
      </c>
      <c r="AT106" s="148" t="str">
        <f t="shared" si="12"/>
        <v/>
      </c>
      <c r="AU106" s="148">
        <f t="shared" si="13"/>
        <v>0</v>
      </c>
      <c r="AV106" s="148" t="str">
        <f t="shared" si="14"/>
        <v/>
      </c>
      <c r="AW106" s="148">
        <f t="shared" si="15"/>
        <v>0</v>
      </c>
      <c r="AX106" s="148" t="str">
        <f t="shared" si="16"/>
        <v/>
      </c>
    </row>
    <row r="107" spans="1:50" x14ac:dyDescent="0.25">
      <c r="A107" s="7">
        <f t="shared" si="17"/>
        <v>95</v>
      </c>
      <c r="B107" s="63" t="str">
        <f>IFERROR(VLOOKUP(A107,Awareness!$AJ$11:$AL$179,2,FALSE),"")</f>
        <v/>
      </c>
      <c r="C107" s="35"/>
      <c r="D107" s="103"/>
      <c r="E107" s="25" t="str">
        <f>IFERROR(VLOOKUP(A107,Search!$AJ$13:$AL$179,2,FALSE),"")</f>
        <v/>
      </c>
      <c r="F107" s="35"/>
      <c r="G107" s="103"/>
      <c r="H107" s="25" t="str">
        <f>IFERROR(VLOOKUP(A107,Purchase!$AJ$15:$AL$179,2,FALSE),"")</f>
        <v/>
      </c>
      <c r="I107" s="35"/>
      <c r="J107" s="103"/>
      <c r="K107" s="25" t="str">
        <f>IFERROR(VLOOKUP(A107,'Post Sale'!$AJ$16:$AL$179,2,FALSE),"")</f>
        <v/>
      </c>
      <c r="L107" s="35"/>
      <c r="AQ107" s="148">
        <f t="shared" si="9"/>
        <v>0</v>
      </c>
      <c r="AR107" s="148" t="str">
        <f t="shared" si="10"/>
        <v/>
      </c>
      <c r="AS107" s="148">
        <f t="shared" si="11"/>
        <v>0</v>
      </c>
      <c r="AT107" s="148" t="str">
        <f t="shared" si="12"/>
        <v/>
      </c>
      <c r="AU107" s="148">
        <f t="shared" si="13"/>
        <v>0</v>
      </c>
      <c r="AV107" s="148" t="str">
        <f t="shared" si="14"/>
        <v/>
      </c>
      <c r="AW107" s="148">
        <f t="shared" si="15"/>
        <v>0</v>
      </c>
      <c r="AX107" s="148" t="str">
        <f t="shared" si="16"/>
        <v/>
      </c>
    </row>
    <row r="108" spans="1:50" x14ac:dyDescent="0.25">
      <c r="A108" s="7">
        <f t="shared" si="17"/>
        <v>96</v>
      </c>
      <c r="B108" s="63" t="str">
        <f>IFERROR(VLOOKUP(A108,Awareness!$AJ$11:$AL$179,2,FALSE),"")</f>
        <v/>
      </c>
      <c r="C108" s="35"/>
      <c r="D108" s="103"/>
      <c r="E108" s="25" t="str">
        <f>IFERROR(VLOOKUP(A108,Search!$AJ$13:$AL$179,2,FALSE),"")</f>
        <v/>
      </c>
      <c r="F108" s="35"/>
      <c r="G108" s="103"/>
      <c r="H108" s="25" t="str">
        <f>IFERROR(VLOOKUP(A108,Purchase!$AJ$15:$AL$179,2,FALSE),"")</f>
        <v/>
      </c>
      <c r="I108" s="35"/>
      <c r="J108" s="103"/>
      <c r="K108" s="25" t="str">
        <f>IFERROR(VLOOKUP(A108,'Post Sale'!$AJ$16:$AL$179,2,FALSE),"")</f>
        <v/>
      </c>
      <c r="L108" s="35"/>
      <c r="AQ108" s="148">
        <f t="shared" si="9"/>
        <v>0</v>
      </c>
      <c r="AR108" s="148" t="str">
        <f t="shared" si="10"/>
        <v/>
      </c>
      <c r="AS108" s="148">
        <f t="shared" si="11"/>
        <v>0</v>
      </c>
      <c r="AT108" s="148" t="str">
        <f t="shared" si="12"/>
        <v/>
      </c>
      <c r="AU108" s="148">
        <f t="shared" si="13"/>
        <v>0</v>
      </c>
      <c r="AV108" s="148" t="str">
        <f t="shared" si="14"/>
        <v/>
      </c>
      <c r="AW108" s="148">
        <f t="shared" si="15"/>
        <v>0</v>
      </c>
      <c r="AX108" s="148" t="str">
        <f t="shared" si="16"/>
        <v/>
      </c>
    </row>
    <row r="109" spans="1:50" x14ac:dyDescent="0.25">
      <c r="A109" s="7">
        <f t="shared" si="17"/>
        <v>97</v>
      </c>
      <c r="B109" s="63" t="str">
        <f>IFERROR(VLOOKUP(A109,Awareness!$AJ$11:$AL$179,2,FALSE),"")</f>
        <v/>
      </c>
      <c r="C109" s="35"/>
      <c r="D109" s="103"/>
      <c r="E109" s="25" t="str">
        <f>IFERROR(VLOOKUP(A109,Search!$AJ$13:$AL$179,2,FALSE),"")</f>
        <v/>
      </c>
      <c r="F109" s="35"/>
      <c r="G109" s="103"/>
      <c r="H109" s="25" t="str">
        <f>IFERROR(VLOOKUP(A109,Purchase!$AJ$15:$AL$179,2,FALSE),"")</f>
        <v/>
      </c>
      <c r="I109" s="35"/>
      <c r="J109" s="103"/>
      <c r="K109" s="25" t="str">
        <f>IFERROR(VLOOKUP(A109,'Post Sale'!$AJ$16:$AL$179,2,FALSE),"")</f>
        <v/>
      </c>
      <c r="L109" s="35"/>
      <c r="AQ109" s="148">
        <f t="shared" si="9"/>
        <v>0</v>
      </c>
      <c r="AR109" s="148" t="str">
        <f t="shared" si="10"/>
        <v/>
      </c>
      <c r="AS109" s="148">
        <f t="shared" si="11"/>
        <v>0</v>
      </c>
      <c r="AT109" s="148" t="str">
        <f t="shared" si="12"/>
        <v/>
      </c>
      <c r="AU109" s="148">
        <f t="shared" si="13"/>
        <v>0</v>
      </c>
      <c r="AV109" s="148" t="str">
        <f t="shared" si="14"/>
        <v/>
      </c>
      <c r="AW109" s="148">
        <f t="shared" si="15"/>
        <v>0</v>
      </c>
      <c r="AX109" s="148" t="str">
        <f t="shared" si="16"/>
        <v/>
      </c>
    </row>
    <row r="110" spans="1:50" x14ac:dyDescent="0.25">
      <c r="A110" s="7">
        <f t="shared" si="17"/>
        <v>98</v>
      </c>
      <c r="B110" s="63" t="str">
        <f>IFERROR(VLOOKUP(A110,Awareness!$AJ$11:$AL$179,2,FALSE),"")</f>
        <v/>
      </c>
      <c r="C110" s="35"/>
      <c r="D110" s="103"/>
      <c r="E110" s="25" t="str">
        <f>IFERROR(VLOOKUP(A110,Search!$AJ$13:$AL$179,2,FALSE),"")</f>
        <v/>
      </c>
      <c r="F110" s="35"/>
      <c r="G110" s="103"/>
      <c r="H110" s="25" t="str">
        <f>IFERROR(VLOOKUP(A110,Purchase!$AJ$15:$AL$179,2,FALSE),"")</f>
        <v/>
      </c>
      <c r="I110" s="35"/>
      <c r="J110" s="103"/>
      <c r="K110" s="25" t="str">
        <f>IFERROR(VLOOKUP(A110,'Post Sale'!$AJ$16:$AL$179,2,FALSE),"")</f>
        <v/>
      </c>
      <c r="L110" s="35"/>
      <c r="AQ110" s="148">
        <f t="shared" si="9"/>
        <v>0</v>
      </c>
      <c r="AR110" s="148" t="str">
        <f t="shared" si="10"/>
        <v/>
      </c>
      <c r="AS110" s="148">
        <f t="shared" si="11"/>
        <v>0</v>
      </c>
      <c r="AT110" s="148" t="str">
        <f t="shared" si="12"/>
        <v/>
      </c>
      <c r="AU110" s="148">
        <f t="shared" si="13"/>
        <v>0</v>
      </c>
      <c r="AV110" s="148" t="str">
        <f t="shared" si="14"/>
        <v/>
      </c>
      <c r="AW110" s="148">
        <f t="shared" si="15"/>
        <v>0</v>
      </c>
      <c r="AX110" s="148" t="str">
        <f t="shared" si="16"/>
        <v/>
      </c>
    </row>
    <row r="111" spans="1:50" x14ac:dyDescent="0.25">
      <c r="A111" s="7">
        <f t="shared" si="17"/>
        <v>99</v>
      </c>
      <c r="B111" s="63" t="str">
        <f>IFERROR(VLOOKUP(A111,Awareness!$AJ$11:$AL$179,2,FALSE),"")</f>
        <v/>
      </c>
      <c r="C111" s="35"/>
      <c r="D111" s="103"/>
      <c r="E111" s="25" t="str">
        <f>IFERROR(VLOOKUP(A111,Search!$AJ$13:$AL$179,2,FALSE),"")</f>
        <v/>
      </c>
      <c r="F111" s="35"/>
      <c r="G111" s="103"/>
      <c r="H111" s="25" t="str">
        <f>IFERROR(VLOOKUP(A111,Purchase!$AJ$15:$AL$179,2,FALSE),"")</f>
        <v/>
      </c>
      <c r="I111" s="35"/>
      <c r="J111" s="103"/>
      <c r="K111" s="25" t="str">
        <f>IFERROR(VLOOKUP(A111,'Post Sale'!$AJ$16:$AL$179,2,FALSE),"")</f>
        <v/>
      </c>
      <c r="L111" s="35"/>
      <c r="AQ111" s="148">
        <f t="shared" si="9"/>
        <v>0</v>
      </c>
      <c r="AR111" s="148" t="str">
        <f t="shared" si="10"/>
        <v/>
      </c>
      <c r="AS111" s="148">
        <f t="shared" si="11"/>
        <v>0</v>
      </c>
      <c r="AT111" s="148" t="str">
        <f t="shared" si="12"/>
        <v/>
      </c>
      <c r="AU111" s="148">
        <f t="shared" si="13"/>
        <v>0</v>
      </c>
      <c r="AV111" s="148" t="str">
        <f t="shared" si="14"/>
        <v/>
      </c>
      <c r="AW111" s="148">
        <f t="shared" si="15"/>
        <v>0</v>
      </c>
      <c r="AX111" s="148" t="str">
        <f t="shared" si="16"/>
        <v/>
      </c>
    </row>
    <row r="112" spans="1:50" x14ac:dyDescent="0.25">
      <c r="A112" s="7">
        <f t="shared" si="17"/>
        <v>100</v>
      </c>
      <c r="B112" s="63" t="str">
        <f>IFERROR(VLOOKUP(A112,Awareness!$AJ$11:$AL$179,2,FALSE),"")</f>
        <v/>
      </c>
      <c r="C112" s="35"/>
      <c r="D112" s="103"/>
      <c r="E112" s="25" t="str">
        <f>IFERROR(VLOOKUP(A112,Search!$AJ$13:$AL$179,2,FALSE),"")</f>
        <v/>
      </c>
      <c r="F112" s="35"/>
      <c r="G112" s="103"/>
      <c r="H112" s="25" t="str">
        <f>IFERROR(VLOOKUP(A112,Purchase!$AJ$15:$AL$179,2,FALSE),"")</f>
        <v/>
      </c>
      <c r="I112" s="35"/>
      <c r="J112" s="103"/>
      <c r="K112" s="25" t="str">
        <f>IFERROR(VLOOKUP(A112,'Post Sale'!$AJ$16:$AL$179,2,FALSE),"")</f>
        <v/>
      </c>
      <c r="L112" s="35"/>
      <c r="AQ112" s="148">
        <f t="shared" si="9"/>
        <v>0</v>
      </c>
      <c r="AR112" s="148" t="str">
        <f t="shared" si="10"/>
        <v/>
      </c>
      <c r="AS112" s="148">
        <f t="shared" si="11"/>
        <v>0</v>
      </c>
      <c r="AT112" s="148" t="str">
        <f t="shared" si="12"/>
        <v/>
      </c>
      <c r="AU112" s="148">
        <f t="shared" si="13"/>
        <v>0</v>
      </c>
      <c r="AV112" s="148" t="str">
        <f t="shared" si="14"/>
        <v/>
      </c>
      <c r="AW112" s="148">
        <f t="shared" si="15"/>
        <v>0</v>
      </c>
      <c r="AX112" s="148" t="str">
        <f t="shared" si="16"/>
        <v/>
      </c>
    </row>
    <row r="113" spans="1:50" x14ac:dyDescent="0.25">
      <c r="A113" s="7">
        <f t="shared" si="17"/>
        <v>101</v>
      </c>
      <c r="B113" s="63" t="str">
        <f>IFERROR(VLOOKUP(A113,Awareness!$AJ$11:$AL$179,2,FALSE),"")</f>
        <v/>
      </c>
      <c r="C113" s="35"/>
      <c r="D113" s="103"/>
      <c r="E113" s="25" t="str">
        <f>IFERROR(VLOOKUP(A113,Search!$AJ$13:$AL$179,2,FALSE),"")</f>
        <v/>
      </c>
      <c r="F113" s="35"/>
      <c r="G113" s="103"/>
      <c r="H113" s="25" t="str">
        <f>IFERROR(VLOOKUP(A113,Purchase!$AJ$15:$AL$179,2,FALSE),"")</f>
        <v/>
      </c>
      <c r="I113" s="35"/>
      <c r="J113" s="103"/>
      <c r="K113" s="25" t="str">
        <f>IFERROR(VLOOKUP(A113,'Post Sale'!$AJ$16:$AL$179,2,FALSE),"")</f>
        <v/>
      </c>
      <c r="L113" s="35"/>
      <c r="AQ113" s="148">
        <f t="shared" si="9"/>
        <v>0</v>
      </c>
      <c r="AR113" s="148" t="str">
        <f t="shared" si="10"/>
        <v/>
      </c>
      <c r="AS113" s="148">
        <f t="shared" si="11"/>
        <v>0</v>
      </c>
      <c r="AT113" s="148" t="str">
        <f t="shared" si="12"/>
        <v/>
      </c>
      <c r="AU113" s="148">
        <f t="shared" si="13"/>
        <v>0</v>
      </c>
      <c r="AV113" s="148" t="str">
        <f t="shared" si="14"/>
        <v/>
      </c>
      <c r="AW113" s="148">
        <f t="shared" si="15"/>
        <v>0</v>
      </c>
      <c r="AX113" s="148" t="str">
        <f t="shared" si="16"/>
        <v/>
      </c>
    </row>
    <row r="114" spans="1:50" x14ac:dyDescent="0.25">
      <c r="A114" s="7">
        <f t="shared" si="17"/>
        <v>102</v>
      </c>
      <c r="B114" s="63" t="str">
        <f>IFERROR(VLOOKUP(A114,Awareness!$AJ$11:$AL$179,2,FALSE),"")</f>
        <v/>
      </c>
      <c r="C114" s="35"/>
      <c r="D114" s="103"/>
      <c r="E114" s="25" t="str">
        <f>IFERROR(VLOOKUP(A114,Search!$AJ$13:$AL$179,2,FALSE),"")</f>
        <v/>
      </c>
      <c r="F114" s="35"/>
      <c r="G114" s="103"/>
      <c r="H114" s="25" t="str">
        <f>IFERROR(VLOOKUP(A114,Purchase!$AJ$15:$AL$179,2,FALSE),"")</f>
        <v/>
      </c>
      <c r="I114" s="35"/>
      <c r="J114" s="103"/>
      <c r="K114" s="25" t="str">
        <f>IFERROR(VLOOKUP(A114,'Post Sale'!$AJ$16:$AL$179,2,FALSE),"")</f>
        <v/>
      </c>
      <c r="L114" s="35"/>
      <c r="AQ114" s="148">
        <f t="shared" si="9"/>
        <v>0</v>
      </c>
      <c r="AR114" s="148" t="str">
        <f t="shared" si="10"/>
        <v/>
      </c>
      <c r="AS114" s="148">
        <f t="shared" si="11"/>
        <v>0</v>
      </c>
      <c r="AT114" s="148" t="str">
        <f t="shared" si="12"/>
        <v/>
      </c>
      <c r="AU114" s="148">
        <f t="shared" si="13"/>
        <v>0</v>
      </c>
      <c r="AV114" s="148" t="str">
        <f t="shared" si="14"/>
        <v/>
      </c>
      <c r="AW114" s="148">
        <f t="shared" si="15"/>
        <v>0</v>
      </c>
      <c r="AX114" s="148" t="str">
        <f t="shared" si="16"/>
        <v/>
      </c>
    </row>
    <row r="115" spans="1:50" ht="16.5" thickBot="1" x14ac:dyDescent="0.3">
      <c r="A115" s="7">
        <f t="shared" si="17"/>
        <v>103</v>
      </c>
      <c r="B115" s="64" t="str">
        <f>IFERROR(VLOOKUP(A115,Awareness!$AJ$11:$AL$179,2,FALSE),"")</f>
        <v/>
      </c>
      <c r="C115" s="36"/>
      <c r="D115" s="104"/>
      <c r="E115" s="26" t="str">
        <f>IFERROR(VLOOKUP(A115,Search!$AJ$13:$AL$179,2,FALSE),"")</f>
        <v/>
      </c>
      <c r="F115" s="36"/>
      <c r="G115" s="104"/>
      <c r="H115" s="26" t="str">
        <f>IFERROR(VLOOKUP(A115,Purchase!$AJ$15:$AL$179,2,FALSE),"")</f>
        <v/>
      </c>
      <c r="I115" s="36"/>
      <c r="J115" s="104"/>
      <c r="K115" s="26" t="str">
        <f>IFERROR(VLOOKUP(A115,'Post Sale'!$AJ$16:$AL$179,2,FALSE),"")</f>
        <v/>
      </c>
      <c r="L115" s="36"/>
      <c r="AQ115" s="148">
        <f t="shared" si="9"/>
        <v>0</v>
      </c>
      <c r="AR115" s="148" t="str">
        <f t="shared" si="10"/>
        <v/>
      </c>
      <c r="AS115" s="148">
        <f t="shared" si="11"/>
        <v>0</v>
      </c>
      <c r="AT115" s="148" t="str">
        <f t="shared" si="12"/>
        <v/>
      </c>
      <c r="AU115" s="148">
        <f t="shared" si="13"/>
        <v>0</v>
      </c>
      <c r="AV115" s="148" t="str">
        <f t="shared" si="14"/>
        <v/>
      </c>
      <c r="AW115" s="148">
        <f t="shared" si="15"/>
        <v>0</v>
      </c>
      <c r="AX115" s="148" t="str">
        <f t="shared" si="16"/>
        <v/>
      </c>
    </row>
    <row r="116" spans="1:50" x14ac:dyDescent="0.25">
      <c r="A116" s="7">
        <f t="shared" si="17"/>
        <v>104</v>
      </c>
      <c r="B116" s="16" t="str">
        <f>IFERROR(VLOOKUP(A116,Awareness!$AJ$11:$AL$179,2,FALSE),"")</f>
        <v/>
      </c>
      <c r="C116" s="16"/>
      <c r="D116" s="16"/>
      <c r="E116" s="16" t="str">
        <f>IFERROR(VLOOKUP(A116,Search!$AJ$18:$AL$181,2,FALSE),"")</f>
        <v/>
      </c>
      <c r="F116" s="16"/>
      <c r="G116" s="16"/>
      <c r="H116" s="16" t="str">
        <f>IFERROR(VLOOKUP(A116,Purchase!$AJ$17:$AL$179,2,FALSE),"")</f>
        <v/>
      </c>
      <c r="I116" s="16"/>
      <c r="J116" s="16"/>
      <c r="K116" s="16" t="str">
        <f>IFERROR(VLOOKUP(A116,'Post Sale'!$AJ$16:$AL$178,2,FALSE),"")</f>
        <v/>
      </c>
      <c r="L116" s="16"/>
      <c r="AQ116" s="148">
        <f t="shared" si="9"/>
        <v>0</v>
      </c>
      <c r="AR116" s="148" t="str">
        <f t="shared" si="10"/>
        <v/>
      </c>
      <c r="AS116" s="148">
        <f t="shared" si="11"/>
        <v>0</v>
      </c>
      <c r="AT116" s="148" t="str">
        <f t="shared" si="12"/>
        <v/>
      </c>
      <c r="AU116" s="148">
        <f t="shared" si="13"/>
        <v>0</v>
      </c>
      <c r="AV116" s="148" t="str">
        <f t="shared" si="14"/>
        <v/>
      </c>
      <c r="AW116" s="148">
        <f t="shared" si="15"/>
        <v>0</v>
      </c>
      <c r="AX116" s="148" t="str">
        <f t="shared" si="16"/>
        <v/>
      </c>
    </row>
    <row r="117" spans="1:50" x14ac:dyDescent="0.25">
      <c r="A117" s="7">
        <f t="shared" si="17"/>
        <v>105</v>
      </c>
      <c r="B117" s="16" t="str">
        <f>IFERROR(VLOOKUP(A117,Awareness!$AJ$11:$AL$179,2,FALSE),"")</f>
        <v/>
      </c>
      <c r="C117" s="16"/>
      <c r="D117" s="16"/>
      <c r="E117" s="16" t="str">
        <f>IFERROR(VLOOKUP(A117,Search!$AJ$18:$AL$181,2,FALSE),"")</f>
        <v/>
      </c>
      <c r="F117" s="16"/>
      <c r="G117" s="16"/>
      <c r="H117" s="16" t="str">
        <f>IFERROR(VLOOKUP(A117,Purchase!$AJ$17:$AL$179,2,FALSE),"")</f>
        <v/>
      </c>
      <c r="I117" s="16"/>
      <c r="J117" s="16"/>
      <c r="K117" s="16" t="str">
        <f>IFERROR(VLOOKUP(A117,'Post Sale'!$AJ$16:$AL$178,2,FALSE),"")</f>
        <v/>
      </c>
      <c r="L117" s="16"/>
      <c r="AQ117" s="148">
        <f t="shared" si="9"/>
        <v>0</v>
      </c>
      <c r="AR117" s="148" t="str">
        <f t="shared" si="10"/>
        <v/>
      </c>
      <c r="AS117" s="148">
        <f t="shared" si="11"/>
        <v>0</v>
      </c>
      <c r="AT117" s="148" t="str">
        <f t="shared" si="12"/>
        <v/>
      </c>
      <c r="AU117" s="148">
        <f t="shared" si="13"/>
        <v>0</v>
      </c>
      <c r="AV117" s="148" t="str">
        <f t="shared" si="14"/>
        <v/>
      </c>
      <c r="AW117" s="148">
        <f t="shared" si="15"/>
        <v>0</v>
      </c>
      <c r="AX117" s="148" t="str">
        <f t="shared" si="16"/>
        <v/>
      </c>
    </row>
    <row r="118" spans="1:50" x14ac:dyDescent="0.25">
      <c r="A118" s="7">
        <f t="shared" si="17"/>
        <v>106</v>
      </c>
      <c r="B118" s="16" t="str">
        <f>IFERROR(VLOOKUP(A118,Awareness!$AJ$11:$AL$179,2,FALSE),"")</f>
        <v/>
      </c>
      <c r="C118" s="16"/>
      <c r="D118" s="16"/>
      <c r="E118" s="16" t="str">
        <f>IFERROR(VLOOKUP(A118,Search!$AJ$18:$AL$181,2,FALSE),"")</f>
        <v/>
      </c>
      <c r="F118" s="16"/>
      <c r="G118" s="16"/>
      <c r="H118" s="16" t="str">
        <f>IFERROR(VLOOKUP(A118,Purchase!$AJ$17:$AL$179,2,FALSE),"")</f>
        <v/>
      </c>
      <c r="I118" s="16"/>
      <c r="J118" s="16"/>
      <c r="K118" s="16" t="str">
        <f>IFERROR(VLOOKUP(A118,'Post Sale'!$AJ$16:$AL$178,2,FALSE),"")</f>
        <v/>
      </c>
      <c r="L118" s="16"/>
      <c r="AQ118" s="148">
        <f t="shared" si="9"/>
        <v>0</v>
      </c>
      <c r="AR118" s="148" t="str">
        <f t="shared" si="10"/>
        <v/>
      </c>
      <c r="AS118" s="148">
        <f t="shared" si="11"/>
        <v>0</v>
      </c>
      <c r="AT118" s="148" t="str">
        <f t="shared" si="12"/>
        <v/>
      </c>
      <c r="AU118" s="148">
        <f t="shared" si="13"/>
        <v>0</v>
      </c>
      <c r="AV118" s="148" t="str">
        <f t="shared" si="14"/>
        <v/>
      </c>
      <c r="AW118" s="148">
        <f t="shared" si="15"/>
        <v>0</v>
      </c>
      <c r="AX118" s="148" t="str">
        <f t="shared" si="16"/>
        <v/>
      </c>
    </row>
    <row r="119" spans="1:50" x14ac:dyDescent="0.25">
      <c r="A119" s="7">
        <f t="shared" si="17"/>
        <v>107</v>
      </c>
      <c r="B119" s="16" t="str">
        <f>IFERROR(VLOOKUP(A119,Awareness!$AJ$11:$AL$179,2,FALSE),"")</f>
        <v/>
      </c>
      <c r="C119" s="16"/>
      <c r="D119" s="16"/>
      <c r="E119" s="16" t="str">
        <f>IFERROR(VLOOKUP(A119,Search!$AJ$18:$AL$181,2,FALSE),"")</f>
        <v/>
      </c>
      <c r="F119" s="16"/>
      <c r="G119" s="16"/>
      <c r="H119" s="16" t="str">
        <f>IFERROR(VLOOKUP(A119,Purchase!$AJ$17:$AL$179,2,FALSE),"")</f>
        <v/>
      </c>
      <c r="I119" s="16"/>
      <c r="J119" s="16"/>
      <c r="K119" s="16" t="str">
        <f>IFERROR(VLOOKUP(A119,'Post Sale'!$AJ$16:$AL$178,2,FALSE),"")</f>
        <v/>
      </c>
      <c r="L119" s="16"/>
      <c r="AQ119" s="148">
        <f t="shared" si="9"/>
        <v>0</v>
      </c>
      <c r="AR119" s="148" t="str">
        <f t="shared" si="10"/>
        <v/>
      </c>
      <c r="AS119" s="148">
        <f t="shared" si="11"/>
        <v>0</v>
      </c>
      <c r="AT119" s="148" t="str">
        <f t="shared" si="12"/>
        <v/>
      </c>
      <c r="AU119" s="148">
        <f t="shared" si="13"/>
        <v>0</v>
      </c>
      <c r="AV119" s="148" t="str">
        <f t="shared" si="14"/>
        <v/>
      </c>
      <c r="AW119" s="148">
        <f t="shared" si="15"/>
        <v>0</v>
      </c>
      <c r="AX119" s="148" t="str">
        <f t="shared" si="16"/>
        <v/>
      </c>
    </row>
    <row r="120" spans="1:50" x14ac:dyDescent="0.25">
      <c r="A120" s="7">
        <f t="shared" si="17"/>
        <v>108</v>
      </c>
      <c r="B120" s="16" t="str">
        <f>IFERROR(VLOOKUP(A120,Awareness!$AJ$11:$AL$179,2,FALSE),"")</f>
        <v/>
      </c>
      <c r="C120" s="16"/>
      <c r="D120" s="16"/>
      <c r="E120" s="16" t="str">
        <f>IFERROR(VLOOKUP(A120,Search!$AJ$18:$AL$181,2,FALSE),"")</f>
        <v/>
      </c>
      <c r="F120" s="16"/>
      <c r="G120" s="16"/>
      <c r="H120" s="16" t="str">
        <f>IFERROR(VLOOKUP(A120,Purchase!$AJ$17:$AL$179,2,FALSE),"")</f>
        <v/>
      </c>
      <c r="I120" s="16"/>
      <c r="J120" s="16"/>
      <c r="K120" s="16" t="str">
        <f>IFERROR(VLOOKUP(A120,'Post Sale'!$AJ$16:$AL$178,2,FALSE),"")</f>
        <v/>
      </c>
      <c r="L120" s="16"/>
      <c r="AQ120" s="148">
        <f t="shared" si="9"/>
        <v>0</v>
      </c>
      <c r="AR120" s="148" t="str">
        <f t="shared" si="10"/>
        <v/>
      </c>
      <c r="AS120" s="148">
        <f t="shared" si="11"/>
        <v>0</v>
      </c>
      <c r="AT120" s="148" t="str">
        <f t="shared" si="12"/>
        <v/>
      </c>
      <c r="AU120" s="148">
        <f t="shared" si="13"/>
        <v>0</v>
      </c>
      <c r="AV120" s="148" t="str">
        <f t="shared" si="14"/>
        <v/>
      </c>
      <c r="AW120" s="148">
        <f t="shared" si="15"/>
        <v>0</v>
      </c>
      <c r="AX120" s="148" t="str">
        <f t="shared" si="16"/>
        <v/>
      </c>
    </row>
    <row r="121" spans="1:50" x14ac:dyDescent="0.25">
      <c r="A121" s="7">
        <f t="shared" si="17"/>
        <v>109</v>
      </c>
      <c r="B121" s="16" t="str">
        <f>IFERROR(VLOOKUP(A121,Awareness!$AJ$11:$AL$179,2,FALSE),"")</f>
        <v/>
      </c>
      <c r="C121" s="16"/>
      <c r="D121" s="16"/>
      <c r="E121" s="16" t="str">
        <f>IFERROR(VLOOKUP(A121,Search!$AJ$18:$AL$181,2,FALSE),"")</f>
        <v/>
      </c>
      <c r="F121" s="16"/>
      <c r="G121" s="16"/>
      <c r="H121" s="16" t="str">
        <f>IFERROR(VLOOKUP(A121,Purchase!$AJ$17:$AL$179,2,FALSE),"")</f>
        <v/>
      </c>
      <c r="I121" s="16"/>
      <c r="J121" s="16"/>
      <c r="K121" s="16" t="str">
        <f>IFERROR(VLOOKUP(A121,'Post Sale'!$AJ$16:$AL$178,2,FALSE),"")</f>
        <v/>
      </c>
      <c r="L121" s="16"/>
      <c r="AQ121" s="148">
        <f t="shared" si="9"/>
        <v>0</v>
      </c>
      <c r="AR121" s="148" t="str">
        <f t="shared" si="10"/>
        <v/>
      </c>
      <c r="AS121" s="148">
        <f t="shared" si="11"/>
        <v>0</v>
      </c>
      <c r="AT121" s="148" t="str">
        <f t="shared" si="12"/>
        <v/>
      </c>
      <c r="AU121" s="148">
        <f t="shared" si="13"/>
        <v>0</v>
      </c>
      <c r="AV121" s="148" t="str">
        <f t="shared" si="14"/>
        <v/>
      </c>
      <c r="AW121" s="148">
        <f t="shared" si="15"/>
        <v>0</v>
      </c>
      <c r="AX121" s="148" t="str">
        <f t="shared" si="16"/>
        <v/>
      </c>
    </row>
    <row r="122" spans="1:50" x14ac:dyDescent="0.25">
      <c r="A122" s="7">
        <f t="shared" si="17"/>
        <v>110</v>
      </c>
      <c r="B122" s="16" t="str">
        <f>IFERROR(VLOOKUP(A122,Awareness!$AJ$11:$AL$179,2,FALSE),"")</f>
        <v/>
      </c>
      <c r="C122" s="16"/>
      <c r="D122" s="16"/>
      <c r="E122" s="16" t="str">
        <f>IFERROR(VLOOKUP(A122,Search!$AJ$18:$AL$181,2,FALSE),"")</f>
        <v/>
      </c>
      <c r="F122" s="16"/>
      <c r="G122" s="16"/>
      <c r="H122" s="16" t="str">
        <f>IFERROR(VLOOKUP(A122,Purchase!$AJ$17:$AL$179,2,FALSE),"")</f>
        <v/>
      </c>
      <c r="I122" s="16"/>
      <c r="J122" s="16"/>
      <c r="K122" s="16" t="str">
        <f>IFERROR(VLOOKUP(A122,'Post Sale'!$AJ$16:$AL$178,2,FALSE),"")</f>
        <v/>
      </c>
      <c r="L122" s="16"/>
      <c r="AQ122" s="148">
        <f t="shared" si="9"/>
        <v>0</v>
      </c>
      <c r="AR122" s="148" t="str">
        <f t="shared" si="10"/>
        <v/>
      </c>
      <c r="AS122" s="148">
        <f t="shared" si="11"/>
        <v>0</v>
      </c>
      <c r="AT122" s="148" t="str">
        <f t="shared" si="12"/>
        <v/>
      </c>
      <c r="AU122" s="148">
        <f t="shared" si="13"/>
        <v>0</v>
      </c>
      <c r="AV122" s="148" t="str">
        <f t="shared" si="14"/>
        <v/>
      </c>
      <c r="AW122" s="148">
        <f t="shared" si="15"/>
        <v>0</v>
      </c>
      <c r="AX122" s="148" t="str">
        <f t="shared" si="16"/>
        <v/>
      </c>
    </row>
    <row r="123" spans="1:50" x14ac:dyDescent="0.25">
      <c r="A123" s="7">
        <f t="shared" si="17"/>
        <v>111</v>
      </c>
      <c r="B123" s="16" t="str">
        <f>IFERROR(VLOOKUP(A123,Awareness!$AJ$11:$AL$179,2,FALSE),"")</f>
        <v/>
      </c>
      <c r="C123" s="16"/>
      <c r="D123" s="16"/>
      <c r="E123" s="16" t="str">
        <f>IFERROR(VLOOKUP(A123,Search!$AJ$18:$AL$181,2,FALSE),"")</f>
        <v/>
      </c>
      <c r="F123" s="16"/>
      <c r="G123" s="16"/>
      <c r="H123" s="16" t="str">
        <f>IFERROR(VLOOKUP(A123,Purchase!$AJ$17:$AL$179,2,FALSE),"")</f>
        <v/>
      </c>
      <c r="I123" s="16"/>
      <c r="J123" s="16"/>
      <c r="K123" s="16" t="str">
        <f>IFERROR(VLOOKUP(A123,'Post Sale'!$AJ$16:$AL$178,2,FALSE),"")</f>
        <v/>
      </c>
      <c r="L123" s="16"/>
      <c r="AQ123" s="148">
        <f t="shared" si="9"/>
        <v>0</v>
      </c>
      <c r="AR123" s="148" t="str">
        <f t="shared" si="10"/>
        <v/>
      </c>
      <c r="AS123" s="148">
        <f t="shared" si="11"/>
        <v>0</v>
      </c>
      <c r="AT123" s="148" t="str">
        <f t="shared" si="12"/>
        <v/>
      </c>
      <c r="AU123" s="148">
        <f t="shared" si="13"/>
        <v>0</v>
      </c>
      <c r="AV123" s="148" t="str">
        <f t="shared" si="14"/>
        <v/>
      </c>
      <c r="AW123" s="148">
        <f t="shared" si="15"/>
        <v>0</v>
      </c>
      <c r="AX123" s="148" t="str">
        <f t="shared" si="16"/>
        <v/>
      </c>
    </row>
    <row r="124" spans="1:50" x14ac:dyDescent="0.25">
      <c r="A124" s="7">
        <f t="shared" si="17"/>
        <v>112</v>
      </c>
      <c r="B124" s="16" t="str">
        <f>IFERROR(VLOOKUP(A124,Awareness!$AJ$11:$AL$179,2,FALSE),"")</f>
        <v/>
      </c>
      <c r="C124" s="16"/>
      <c r="D124" s="16"/>
      <c r="E124" s="16" t="str">
        <f>IFERROR(VLOOKUP(A124,Search!$AJ$18:$AL$181,2,FALSE),"")</f>
        <v/>
      </c>
      <c r="F124" s="16"/>
      <c r="G124" s="16"/>
      <c r="H124" s="16" t="str">
        <f>IFERROR(VLOOKUP(A124,Purchase!$AJ$17:$AL$179,2,FALSE),"")</f>
        <v/>
      </c>
      <c r="I124" s="16"/>
      <c r="J124" s="16"/>
      <c r="K124" s="16" t="str">
        <f>IFERROR(VLOOKUP(A124,'Post Sale'!$AJ$16:$AL$178,2,FALSE),"")</f>
        <v/>
      </c>
      <c r="L124" s="16"/>
      <c r="AQ124" s="148">
        <f t="shared" si="9"/>
        <v>0</v>
      </c>
      <c r="AR124" s="148" t="str">
        <f t="shared" si="10"/>
        <v/>
      </c>
      <c r="AS124" s="148">
        <f t="shared" si="11"/>
        <v>0</v>
      </c>
      <c r="AT124" s="148" t="str">
        <f t="shared" si="12"/>
        <v/>
      </c>
      <c r="AU124" s="148">
        <f t="shared" si="13"/>
        <v>0</v>
      </c>
      <c r="AV124" s="148" t="str">
        <f t="shared" si="14"/>
        <v/>
      </c>
      <c r="AW124" s="148">
        <f t="shared" si="15"/>
        <v>0</v>
      </c>
      <c r="AX124" s="148" t="str">
        <f t="shared" si="16"/>
        <v/>
      </c>
    </row>
    <row r="125" spans="1:50" x14ac:dyDescent="0.25">
      <c r="A125" s="7">
        <f t="shared" si="17"/>
        <v>113</v>
      </c>
      <c r="B125" s="16" t="str">
        <f>IFERROR(VLOOKUP(A125,Awareness!$AJ$11:$AL$179,2,FALSE),"")</f>
        <v/>
      </c>
      <c r="C125" s="16"/>
      <c r="D125" s="16"/>
      <c r="E125" s="16" t="str">
        <f>IFERROR(VLOOKUP(A125,Search!$AJ$18:$AL$181,2,FALSE),"")</f>
        <v/>
      </c>
      <c r="F125" s="16"/>
      <c r="G125" s="16"/>
      <c r="H125" s="16" t="str">
        <f>IFERROR(VLOOKUP(A125,Purchase!$AJ$17:$AL$179,2,FALSE),"")</f>
        <v/>
      </c>
      <c r="I125" s="16"/>
      <c r="J125" s="16"/>
      <c r="K125" s="16" t="str">
        <f>IFERROR(VLOOKUP(A125,'Post Sale'!$AJ$16:$AL$178,2,FALSE),"")</f>
        <v/>
      </c>
      <c r="L125" s="16"/>
      <c r="AQ125" s="148">
        <f t="shared" si="9"/>
        <v>0</v>
      </c>
      <c r="AR125" s="148" t="str">
        <f t="shared" si="10"/>
        <v/>
      </c>
      <c r="AS125" s="148">
        <f t="shared" si="11"/>
        <v>0</v>
      </c>
      <c r="AT125" s="148" t="str">
        <f t="shared" si="12"/>
        <v/>
      </c>
      <c r="AU125" s="148">
        <f t="shared" si="13"/>
        <v>0</v>
      </c>
      <c r="AV125" s="148" t="str">
        <f t="shared" si="14"/>
        <v/>
      </c>
      <c r="AW125" s="148">
        <f t="shared" si="15"/>
        <v>0</v>
      </c>
      <c r="AX125" s="148" t="str">
        <f t="shared" si="16"/>
        <v/>
      </c>
    </row>
    <row r="126" spans="1:50" x14ac:dyDescent="0.25">
      <c r="A126" s="7">
        <f t="shared" si="17"/>
        <v>114</v>
      </c>
      <c r="B126" s="16" t="str">
        <f>IFERROR(VLOOKUP(A126,Awareness!$AJ$11:$AL$179,2,FALSE),"")</f>
        <v/>
      </c>
      <c r="C126" s="16"/>
      <c r="D126" s="16"/>
      <c r="E126" s="16" t="str">
        <f>IFERROR(VLOOKUP(A126,Search!$AJ$18:$AL$181,2,FALSE),"")</f>
        <v/>
      </c>
      <c r="F126" s="16"/>
      <c r="G126" s="16"/>
      <c r="H126" s="16" t="str">
        <f>IFERROR(VLOOKUP(A126,Purchase!$AJ$17:$AL$179,2,FALSE),"")</f>
        <v/>
      </c>
      <c r="I126" s="16"/>
      <c r="J126" s="16"/>
      <c r="K126" s="16" t="str">
        <f>IFERROR(VLOOKUP(A126,'Post Sale'!$AJ$16:$AL$178,2,FALSE),"")</f>
        <v/>
      </c>
      <c r="L126" s="16"/>
      <c r="AQ126" s="148">
        <f t="shared" si="9"/>
        <v>0</v>
      </c>
      <c r="AR126" s="148" t="str">
        <f t="shared" si="10"/>
        <v/>
      </c>
      <c r="AS126" s="148">
        <f t="shared" si="11"/>
        <v>0</v>
      </c>
      <c r="AT126" s="148" t="str">
        <f t="shared" si="12"/>
        <v/>
      </c>
      <c r="AU126" s="148">
        <f t="shared" si="13"/>
        <v>0</v>
      </c>
      <c r="AV126" s="148" t="str">
        <f t="shared" si="14"/>
        <v/>
      </c>
      <c r="AW126" s="148">
        <f t="shared" si="15"/>
        <v>0</v>
      </c>
      <c r="AX126" s="148" t="str">
        <f t="shared" si="16"/>
        <v/>
      </c>
    </row>
    <row r="127" spans="1:50" x14ac:dyDescent="0.25">
      <c r="A127" s="7">
        <f t="shared" si="17"/>
        <v>115</v>
      </c>
      <c r="B127" s="16" t="str">
        <f>IFERROR(VLOOKUP(A127,Awareness!$AJ$11:$AL$179,2,FALSE),"")</f>
        <v/>
      </c>
      <c r="C127" s="16"/>
      <c r="D127" s="16"/>
      <c r="E127" s="16" t="str">
        <f>IFERROR(VLOOKUP(A127,Search!$AJ$18:$AL$181,2,FALSE),"")</f>
        <v/>
      </c>
      <c r="F127" s="16"/>
      <c r="G127" s="16"/>
      <c r="H127" s="16" t="str">
        <f>IFERROR(VLOOKUP(A127,Purchase!$AJ$17:$AL$179,2,FALSE),"")</f>
        <v/>
      </c>
      <c r="I127" s="16"/>
      <c r="J127" s="16"/>
      <c r="K127" s="16" t="str">
        <f>IFERROR(VLOOKUP(A127,'Post Sale'!$AJ$16:$AL$178,2,FALSE),"")</f>
        <v/>
      </c>
      <c r="L127" s="16"/>
      <c r="AQ127" s="148">
        <f t="shared" si="9"/>
        <v>0</v>
      </c>
      <c r="AR127" s="148" t="str">
        <f t="shared" si="10"/>
        <v/>
      </c>
      <c r="AS127" s="148">
        <f t="shared" si="11"/>
        <v>0</v>
      </c>
      <c r="AT127" s="148" t="str">
        <f t="shared" si="12"/>
        <v/>
      </c>
      <c r="AU127" s="148">
        <f t="shared" si="13"/>
        <v>0</v>
      </c>
      <c r="AV127" s="148" t="str">
        <f t="shared" si="14"/>
        <v/>
      </c>
      <c r="AW127" s="148">
        <f t="shared" si="15"/>
        <v>0</v>
      </c>
      <c r="AX127" s="148" t="str">
        <f t="shared" si="16"/>
        <v/>
      </c>
    </row>
    <row r="128" spans="1:50" x14ac:dyDescent="0.25">
      <c r="A128" s="7">
        <f t="shared" si="17"/>
        <v>116</v>
      </c>
      <c r="B128" s="16" t="str">
        <f>IFERROR(VLOOKUP(A128,Awareness!$AJ$11:$AL$179,2,FALSE),"")</f>
        <v/>
      </c>
      <c r="C128" s="16"/>
      <c r="D128" s="16"/>
      <c r="E128" s="16" t="str">
        <f>IFERROR(VLOOKUP(A128,Search!$AJ$18:$AL$181,2,FALSE),"")</f>
        <v/>
      </c>
      <c r="F128" s="16"/>
      <c r="G128" s="16"/>
      <c r="H128" s="16" t="str">
        <f>IFERROR(VLOOKUP(A128,Purchase!$AJ$17:$AL$179,2,FALSE),"")</f>
        <v/>
      </c>
      <c r="I128" s="16"/>
      <c r="J128" s="16"/>
      <c r="K128" s="16" t="str">
        <f>IFERROR(VLOOKUP(A128,'Post Sale'!$AJ$16:$AL$178,2,FALSE),"")</f>
        <v/>
      </c>
      <c r="L128" s="16"/>
      <c r="AQ128" s="148">
        <f t="shared" si="9"/>
        <v>0</v>
      </c>
      <c r="AR128" s="148" t="str">
        <f t="shared" si="10"/>
        <v/>
      </c>
      <c r="AS128" s="148">
        <f t="shared" si="11"/>
        <v>0</v>
      </c>
      <c r="AT128" s="148" t="str">
        <f t="shared" si="12"/>
        <v/>
      </c>
      <c r="AU128" s="148">
        <f t="shared" si="13"/>
        <v>0</v>
      </c>
      <c r="AV128" s="148" t="str">
        <f t="shared" si="14"/>
        <v/>
      </c>
      <c r="AW128" s="148">
        <f t="shared" si="15"/>
        <v>0</v>
      </c>
      <c r="AX128" s="148" t="str">
        <f t="shared" si="16"/>
        <v/>
      </c>
    </row>
    <row r="129" spans="1:50" x14ac:dyDescent="0.25">
      <c r="A129" s="7">
        <f t="shared" si="17"/>
        <v>117</v>
      </c>
      <c r="B129" s="16" t="str">
        <f>IFERROR(VLOOKUP(A129,Awareness!$AJ$11:$AL$179,2,FALSE),"")</f>
        <v/>
      </c>
      <c r="C129" s="16"/>
      <c r="D129" s="16"/>
      <c r="E129" s="16" t="str">
        <f>IFERROR(VLOOKUP(A129,Search!$AJ$18:$AL$181,2,FALSE),"")</f>
        <v/>
      </c>
      <c r="F129" s="16"/>
      <c r="G129" s="16"/>
      <c r="H129" s="16" t="str">
        <f>IFERROR(VLOOKUP(A129,Purchase!$AJ$17:$AL$179,2,FALSE),"")</f>
        <v/>
      </c>
      <c r="I129" s="16"/>
      <c r="J129" s="16"/>
      <c r="K129" s="16" t="str">
        <f>IFERROR(VLOOKUP(A129,'Post Sale'!$AJ$16:$AL$178,2,FALSE),"")</f>
        <v/>
      </c>
      <c r="L129" s="16"/>
      <c r="AQ129" s="148">
        <f t="shared" si="9"/>
        <v>0</v>
      </c>
      <c r="AR129" s="148" t="str">
        <f t="shared" si="10"/>
        <v/>
      </c>
      <c r="AS129" s="148">
        <f t="shared" si="11"/>
        <v>0</v>
      </c>
      <c r="AT129" s="148" t="str">
        <f t="shared" si="12"/>
        <v/>
      </c>
      <c r="AU129" s="148">
        <f t="shared" si="13"/>
        <v>0</v>
      </c>
      <c r="AV129" s="148" t="str">
        <f t="shared" si="14"/>
        <v/>
      </c>
      <c r="AW129" s="148">
        <f t="shared" si="15"/>
        <v>0</v>
      </c>
      <c r="AX129" s="148" t="str">
        <f t="shared" si="16"/>
        <v/>
      </c>
    </row>
    <row r="130" spans="1:50" x14ac:dyDescent="0.25">
      <c r="A130" s="7">
        <f t="shared" si="17"/>
        <v>118</v>
      </c>
      <c r="B130" s="16" t="str">
        <f>IFERROR(VLOOKUP(A130,Awareness!$AJ$11:$AL$179,2,FALSE),"")</f>
        <v/>
      </c>
      <c r="C130" s="16"/>
      <c r="D130" s="16"/>
      <c r="E130" s="16" t="str">
        <f>IFERROR(VLOOKUP(A130,Search!$AJ$18:$AL$181,2,FALSE),"")</f>
        <v/>
      </c>
      <c r="F130" s="16"/>
      <c r="G130" s="16"/>
      <c r="H130" s="16" t="str">
        <f>IFERROR(VLOOKUP(A130,Purchase!$AJ$17:$AL$179,2,FALSE),"")</f>
        <v/>
      </c>
      <c r="I130" s="16"/>
      <c r="J130" s="16"/>
      <c r="K130" s="16" t="str">
        <f>IFERROR(VLOOKUP(A130,'Post Sale'!$AJ$16:$AL$178,2,FALSE),"")</f>
        <v/>
      </c>
      <c r="L130" s="16"/>
      <c r="AQ130" s="148">
        <f t="shared" si="9"/>
        <v>0</v>
      </c>
      <c r="AR130" s="148" t="str">
        <f t="shared" si="10"/>
        <v/>
      </c>
      <c r="AS130" s="148">
        <f t="shared" si="11"/>
        <v>0</v>
      </c>
      <c r="AT130" s="148" t="str">
        <f t="shared" si="12"/>
        <v/>
      </c>
      <c r="AU130" s="148">
        <f t="shared" si="13"/>
        <v>0</v>
      </c>
      <c r="AV130" s="148" t="str">
        <f t="shared" si="14"/>
        <v/>
      </c>
      <c r="AW130" s="148">
        <f t="shared" si="15"/>
        <v>0</v>
      </c>
      <c r="AX130" s="148" t="str">
        <f t="shared" si="16"/>
        <v/>
      </c>
    </row>
    <row r="131" spans="1:50" x14ac:dyDescent="0.25">
      <c r="A131" s="7">
        <f t="shared" si="17"/>
        <v>119</v>
      </c>
      <c r="B131" s="16" t="str">
        <f>IFERROR(VLOOKUP(A131,Awareness!$AJ$11:$AL$179,2,FALSE),"")</f>
        <v/>
      </c>
      <c r="C131" s="16"/>
      <c r="D131" s="16"/>
      <c r="E131" s="16" t="str">
        <f>IFERROR(VLOOKUP(A131,Search!$AJ$18:$AL$181,2,FALSE),"")</f>
        <v/>
      </c>
      <c r="F131" s="16"/>
      <c r="G131" s="16"/>
      <c r="H131" s="16" t="str">
        <f>IFERROR(VLOOKUP(A131,Purchase!$AJ$17:$AL$179,2,FALSE),"")</f>
        <v/>
      </c>
      <c r="I131" s="16"/>
      <c r="J131" s="16"/>
      <c r="K131" s="16" t="str">
        <f>IFERROR(VLOOKUP(A131,'Post Sale'!$AJ$16:$AL$178,2,FALSE),"")</f>
        <v/>
      </c>
      <c r="L131" s="16"/>
      <c r="AQ131" s="148">
        <f t="shared" si="9"/>
        <v>0</v>
      </c>
      <c r="AR131" s="148" t="str">
        <f t="shared" si="10"/>
        <v/>
      </c>
      <c r="AS131" s="148">
        <f t="shared" si="11"/>
        <v>0</v>
      </c>
      <c r="AT131" s="148" t="str">
        <f t="shared" si="12"/>
        <v/>
      </c>
      <c r="AU131" s="148">
        <f t="shared" si="13"/>
        <v>0</v>
      </c>
      <c r="AV131" s="148" t="str">
        <f t="shared" si="14"/>
        <v/>
      </c>
      <c r="AW131" s="148">
        <f t="shared" si="15"/>
        <v>0</v>
      </c>
      <c r="AX131" s="148" t="str">
        <f t="shared" si="16"/>
        <v/>
      </c>
    </row>
    <row r="132" spans="1:50" x14ac:dyDescent="0.25">
      <c r="A132" s="7">
        <f t="shared" si="17"/>
        <v>120</v>
      </c>
      <c r="B132" s="16" t="str">
        <f>IFERROR(VLOOKUP(A132,Awareness!$AJ$11:$AL$179,2,FALSE),"")</f>
        <v/>
      </c>
      <c r="C132" s="16"/>
      <c r="D132" s="16"/>
      <c r="E132" s="16" t="str">
        <f>IFERROR(VLOOKUP(A132,Search!$AJ$18:$AL$181,2,FALSE),"")</f>
        <v/>
      </c>
      <c r="F132" s="16"/>
      <c r="G132" s="16"/>
      <c r="H132" s="16" t="str">
        <f>IFERROR(VLOOKUP(A132,Purchase!$AJ$17:$AL$179,2,FALSE),"")</f>
        <v/>
      </c>
      <c r="I132" s="16"/>
      <c r="J132" s="16"/>
      <c r="K132" s="16" t="str">
        <f>IFERROR(VLOOKUP(A132,'Post Sale'!$AJ$16:$AL$178,2,FALSE),"")</f>
        <v/>
      </c>
      <c r="L132" s="16"/>
      <c r="AQ132" s="148">
        <f t="shared" si="9"/>
        <v>0</v>
      </c>
      <c r="AR132" s="148" t="str">
        <f t="shared" si="10"/>
        <v/>
      </c>
      <c r="AS132" s="148">
        <f t="shared" si="11"/>
        <v>0</v>
      </c>
      <c r="AT132" s="148" t="str">
        <f t="shared" si="12"/>
        <v/>
      </c>
      <c r="AU132" s="148">
        <f t="shared" si="13"/>
        <v>0</v>
      </c>
      <c r="AV132" s="148" t="str">
        <f t="shared" si="14"/>
        <v/>
      </c>
      <c r="AW132" s="148">
        <f t="shared" si="15"/>
        <v>0</v>
      </c>
      <c r="AX132" s="148" t="str">
        <f t="shared" si="16"/>
        <v/>
      </c>
    </row>
    <row r="133" spans="1:50" x14ac:dyDescent="0.25">
      <c r="A133" s="7">
        <f t="shared" si="17"/>
        <v>121</v>
      </c>
      <c r="B133" s="16" t="str">
        <f>IFERROR(VLOOKUP(A133,Awareness!$AJ$11:$AL$179,2,FALSE),"")</f>
        <v/>
      </c>
      <c r="C133" s="16"/>
      <c r="D133" s="16"/>
      <c r="E133" s="16" t="str">
        <f>IFERROR(VLOOKUP(A133,Search!$AJ$18:$AL$181,2,FALSE),"")</f>
        <v/>
      </c>
      <c r="F133" s="16"/>
      <c r="G133" s="16"/>
      <c r="H133" s="16" t="str">
        <f>IFERROR(VLOOKUP(A133,Purchase!$AJ$17:$AL$179,2,FALSE),"")</f>
        <v/>
      </c>
      <c r="I133" s="16"/>
      <c r="J133" s="16"/>
      <c r="K133" s="16" t="str">
        <f>IFERROR(VLOOKUP(A133,'Post Sale'!$AJ$16:$AL$178,2,FALSE),"")</f>
        <v/>
      </c>
      <c r="L133" s="16"/>
      <c r="AQ133" s="148">
        <f t="shared" si="9"/>
        <v>0</v>
      </c>
      <c r="AR133" s="148" t="str">
        <f t="shared" si="10"/>
        <v/>
      </c>
      <c r="AS133" s="148">
        <f t="shared" si="11"/>
        <v>0</v>
      </c>
      <c r="AT133" s="148" t="str">
        <f t="shared" si="12"/>
        <v/>
      </c>
      <c r="AU133" s="148">
        <f t="shared" si="13"/>
        <v>0</v>
      </c>
      <c r="AV133" s="148" t="str">
        <f t="shared" si="14"/>
        <v/>
      </c>
      <c r="AW133" s="148">
        <f t="shared" si="15"/>
        <v>0</v>
      </c>
      <c r="AX133" s="148" t="str">
        <f t="shared" si="16"/>
        <v/>
      </c>
    </row>
    <row r="134" spans="1:50" x14ac:dyDescent="0.25">
      <c r="A134" s="7">
        <f t="shared" si="17"/>
        <v>122</v>
      </c>
      <c r="B134" s="16" t="str">
        <f>IFERROR(VLOOKUP(A134,Awareness!$AJ$11:$AL$179,2,FALSE),"")</f>
        <v/>
      </c>
      <c r="C134" s="16"/>
      <c r="D134" s="16"/>
      <c r="E134" s="16" t="str">
        <f>IFERROR(VLOOKUP(A134,Search!$AJ$18:$AL$181,2,FALSE),"")</f>
        <v/>
      </c>
      <c r="F134" s="16"/>
      <c r="G134" s="16"/>
      <c r="H134" s="16" t="str">
        <f>IFERROR(VLOOKUP(A134,Purchase!$AJ$17:$AL$179,2,FALSE),"")</f>
        <v/>
      </c>
      <c r="I134" s="16"/>
      <c r="J134" s="16"/>
      <c r="K134" s="16" t="str">
        <f>IFERROR(VLOOKUP(A134,'Post Sale'!$AJ$16:$AL$178,2,FALSE),"")</f>
        <v/>
      </c>
      <c r="L134" s="16"/>
      <c r="AQ134" s="148">
        <f t="shared" si="9"/>
        <v>0</v>
      </c>
      <c r="AR134" s="148" t="str">
        <f t="shared" si="10"/>
        <v/>
      </c>
      <c r="AS134" s="148">
        <f t="shared" si="11"/>
        <v>0</v>
      </c>
      <c r="AT134" s="148" t="str">
        <f t="shared" si="12"/>
        <v/>
      </c>
      <c r="AU134" s="148">
        <f t="shared" si="13"/>
        <v>0</v>
      </c>
      <c r="AV134" s="148" t="str">
        <f t="shared" si="14"/>
        <v/>
      </c>
      <c r="AW134" s="148">
        <f t="shared" si="15"/>
        <v>0</v>
      </c>
      <c r="AX134" s="148" t="str">
        <f t="shared" si="16"/>
        <v/>
      </c>
    </row>
    <row r="135" spans="1:50" x14ac:dyDescent="0.25">
      <c r="A135" s="7">
        <f t="shared" si="17"/>
        <v>123</v>
      </c>
      <c r="B135" s="16" t="str">
        <f>IFERROR(VLOOKUP(A135,Awareness!$AJ$11:$AL$179,2,FALSE),"")</f>
        <v/>
      </c>
      <c r="C135" s="16"/>
      <c r="D135" s="16"/>
      <c r="E135" s="16" t="str">
        <f>IFERROR(VLOOKUP(A135,Search!$AJ$18:$AL$181,2,FALSE),"")</f>
        <v/>
      </c>
      <c r="F135" s="16"/>
      <c r="G135" s="16"/>
      <c r="H135" s="16" t="str">
        <f>IFERROR(VLOOKUP(A135,Purchase!$AJ$17:$AL$179,2,FALSE),"")</f>
        <v/>
      </c>
      <c r="I135" s="16"/>
      <c r="J135" s="16"/>
      <c r="K135" s="16" t="str">
        <f>IFERROR(VLOOKUP(A135,'Post Sale'!$AJ$16:$AL$178,2,FALSE),"")</f>
        <v/>
      </c>
      <c r="L135" s="16"/>
      <c r="AQ135" s="148">
        <f t="shared" si="9"/>
        <v>0</v>
      </c>
      <c r="AR135" s="148" t="str">
        <f t="shared" si="10"/>
        <v/>
      </c>
      <c r="AS135" s="148">
        <f t="shared" si="11"/>
        <v>0</v>
      </c>
      <c r="AT135" s="148" t="str">
        <f t="shared" si="12"/>
        <v/>
      </c>
      <c r="AU135" s="148">
        <f t="shared" si="13"/>
        <v>0</v>
      </c>
      <c r="AV135" s="148" t="str">
        <f t="shared" si="14"/>
        <v/>
      </c>
      <c r="AW135" s="148">
        <f t="shared" si="15"/>
        <v>0</v>
      </c>
      <c r="AX135" s="148" t="str">
        <f t="shared" si="16"/>
        <v/>
      </c>
    </row>
    <row r="136" spans="1:50" x14ac:dyDescent="0.25">
      <c r="A136" s="7">
        <f t="shared" si="17"/>
        <v>124</v>
      </c>
      <c r="B136" s="16" t="str">
        <f>IFERROR(VLOOKUP(A136,Awareness!$AJ$11:$AL$179,2,FALSE),"")</f>
        <v/>
      </c>
      <c r="C136" s="16"/>
      <c r="D136" s="16"/>
      <c r="E136" s="16" t="str">
        <f>IFERROR(VLOOKUP(A136,Search!$AJ$18:$AL$181,2,FALSE),"")</f>
        <v/>
      </c>
      <c r="F136" s="16"/>
      <c r="G136" s="16"/>
      <c r="H136" s="16" t="str">
        <f>IFERROR(VLOOKUP(A136,Purchase!$AJ$17:$AL$179,2,FALSE),"")</f>
        <v/>
      </c>
      <c r="I136" s="16"/>
      <c r="J136" s="16"/>
      <c r="K136" s="16" t="str">
        <f>IFERROR(VLOOKUP(A136,'Post Sale'!$AJ$16:$AL$178,2,FALSE),"")</f>
        <v/>
      </c>
      <c r="L136" s="16"/>
      <c r="AQ136" s="148">
        <f t="shared" si="9"/>
        <v>0</v>
      </c>
      <c r="AR136" s="148" t="str">
        <f t="shared" si="10"/>
        <v/>
      </c>
      <c r="AS136" s="148">
        <f t="shared" si="11"/>
        <v>0</v>
      </c>
      <c r="AT136" s="148" t="str">
        <f t="shared" si="12"/>
        <v/>
      </c>
      <c r="AU136" s="148">
        <f t="shared" si="13"/>
        <v>0</v>
      </c>
      <c r="AV136" s="148" t="str">
        <f t="shared" si="14"/>
        <v/>
      </c>
      <c r="AW136" s="148">
        <f t="shared" si="15"/>
        <v>0</v>
      </c>
      <c r="AX136" s="148" t="str">
        <f t="shared" si="16"/>
        <v/>
      </c>
    </row>
    <row r="137" spans="1:50" x14ac:dyDescent="0.25">
      <c r="A137" s="7">
        <f t="shared" si="17"/>
        <v>125</v>
      </c>
      <c r="B137" s="16" t="str">
        <f>IFERROR(VLOOKUP(A137,Awareness!$AJ$11:$AL$179,2,FALSE),"")</f>
        <v/>
      </c>
      <c r="C137" s="16"/>
      <c r="D137" s="16"/>
      <c r="E137" s="16" t="str">
        <f>IFERROR(VLOOKUP(A137,Search!$AJ$18:$AL$181,2,FALSE),"")</f>
        <v/>
      </c>
      <c r="F137" s="16"/>
      <c r="G137" s="16"/>
      <c r="H137" s="16" t="str">
        <f>IFERROR(VLOOKUP(A137,Purchase!$AJ$17:$AL$179,2,FALSE),"")</f>
        <v/>
      </c>
      <c r="I137" s="16"/>
      <c r="J137" s="16"/>
      <c r="K137" s="16" t="str">
        <f>IFERROR(VLOOKUP(A137,'Post Sale'!$AJ$16:$AL$178,2,FALSE),"")</f>
        <v/>
      </c>
      <c r="L137" s="16"/>
      <c r="AQ137" s="148">
        <f t="shared" si="9"/>
        <v>0</v>
      </c>
      <c r="AR137" s="148" t="str">
        <f t="shared" si="10"/>
        <v/>
      </c>
      <c r="AS137" s="148">
        <f t="shared" si="11"/>
        <v>0</v>
      </c>
      <c r="AT137" s="148" t="str">
        <f t="shared" si="12"/>
        <v/>
      </c>
      <c r="AU137" s="148">
        <f t="shared" si="13"/>
        <v>0</v>
      </c>
      <c r="AV137" s="148" t="str">
        <f t="shared" si="14"/>
        <v/>
      </c>
      <c r="AW137" s="148">
        <f t="shared" si="15"/>
        <v>0</v>
      </c>
      <c r="AX137" s="148" t="str">
        <f t="shared" si="16"/>
        <v/>
      </c>
    </row>
    <row r="138" spans="1:50" x14ac:dyDescent="0.25">
      <c r="A138" s="7">
        <f t="shared" si="17"/>
        <v>126</v>
      </c>
      <c r="B138" s="16" t="str">
        <f>IFERROR(VLOOKUP(A138,Awareness!$AJ$11:$AL$179,2,FALSE),"")</f>
        <v/>
      </c>
      <c r="C138" s="16"/>
      <c r="D138" s="16"/>
      <c r="E138" s="16" t="str">
        <f>IFERROR(VLOOKUP(A138,Search!$AJ$18:$AL$181,2,FALSE),"")</f>
        <v/>
      </c>
      <c r="F138" s="16"/>
      <c r="G138" s="16"/>
      <c r="H138" s="16" t="str">
        <f>IFERROR(VLOOKUP(A138,Purchase!$AJ$17:$AL$179,2,FALSE),"")</f>
        <v/>
      </c>
      <c r="I138" s="16"/>
      <c r="J138" s="16"/>
      <c r="K138" s="16" t="str">
        <f>IFERROR(VLOOKUP(A138,'Post Sale'!$AJ$16:$AL$178,2,FALSE),"")</f>
        <v/>
      </c>
      <c r="L138" s="16"/>
      <c r="AQ138" s="148">
        <f t="shared" si="9"/>
        <v>0</v>
      </c>
      <c r="AR138" s="148" t="str">
        <f t="shared" si="10"/>
        <v/>
      </c>
      <c r="AS138" s="148">
        <f t="shared" si="11"/>
        <v>0</v>
      </c>
      <c r="AT138" s="148" t="str">
        <f t="shared" si="12"/>
        <v/>
      </c>
      <c r="AU138" s="148">
        <f t="shared" si="13"/>
        <v>0</v>
      </c>
      <c r="AV138" s="148" t="str">
        <f t="shared" si="14"/>
        <v/>
      </c>
      <c r="AW138" s="148">
        <f t="shared" si="15"/>
        <v>0</v>
      </c>
      <c r="AX138" s="148" t="str">
        <f t="shared" si="16"/>
        <v/>
      </c>
    </row>
    <row r="139" spans="1:50" x14ac:dyDescent="0.25">
      <c r="A139" s="7">
        <f t="shared" si="17"/>
        <v>127</v>
      </c>
      <c r="B139" s="16" t="str">
        <f>IFERROR(VLOOKUP(A139,Awareness!$AJ$11:$AL$179,2,FALSE),"")</f>
        <v/>
      </c>
      <c r="C139" s="16"/>
      <c r="D139" s="16"/>
      <c r="E139" s="16" t="str">
        <f>IFERROR(VLOOKUP(A139,Search!$AJ$18:$AL$181,2,FALSE),"")</f>
        <v/>
      </c>
      <c r="F139" s="16"/>
      <c r="G139" s="16"/>
      <c r="H139" s="16" t="str">
        <f>IFERROR(VLOOKUP(A139,Purchase!$AJ$17:$AL$179,2,FALSE),"")</f>
        <v/>
      </c>
      <c r="I139" s="16"/>
      <c r="J139" s="16"/>
      <c r="K139" s="16" t="str">
        <f>IFERROR(VLOOKUP(A139,'Post Sale'!$AJ$16:$AL$178,2,FALSE),"")</f>
        <v/>
      </c>
      <c r="L139" s="16"/>
      <c r="AQ139" s="148">
        <f t="shared" si="9"/>
        <v>0</v>
      </c>
      <c r="AR139" s="148" t="str">
        <f t="shared" si="10"/>
        <v/>
      </c>
      <c r="AS139" s="148">
        <f t="shared" si="11"/>
        <v>0</v>
      </c>
      <c r="AT139" s="148" t="str">
        <f t="shared" si="12"/>
        <v/>
      </c>
      <c r="AU139" s="148">
        <f t="shared" si="13"/>
        <v>0</v>
      </c>
      <c r="AV139" s="148" t="str">
        <f t="shared" si="14"/>
        <v/>
      </c>
      <c r="AW139" s="148">
        <f t="shared" si="15"/>
        <v>0</v>
      </c>
      <c r="AX139" s="148" t="str">
        <f t="shared" si="16"/>
        <v/>
      </c>
    </row>
    <row r="140" spans="1:50" x14ac:dyDescent="0.25">
      <c r="A140" s="7">
        <f t="shared" si="17"/>
        <v>128</v>
      </c>
      <c r="B140" s="16" t="str">
        <f>IFERROR(VLOOKUP(A140,Awareness!$AJ$11:$AL$179,2,FALSE),"")</f>
        <v/>
      </c>
      <c r="C140" s="16"/>
      <c r="D140" s="16"/>
      <c r="E140" s="16" t="str">
        <f>IFERROR(VLOOKUP(A140,Search!$AJ$18:$AL$181,2,FALSE),"")</f>
        <v/>
      </c>
      <c r="F140" s="16"/>
      <c r="G140" s="16"/>
      <c r="H140" s="16" t="str">
        <f>IFERROR(VLOOKUP(A140,Purchase!$AJ$17:$AL$179,2,FALSE),"")</f>
        <v/>
      </c>
      <c r="I140" s="16"/>
      <c r="J140" s="16"/>
      <c r="K140" s="16" t="str">
        <f>IFERROR(VLOOKUP(A140,'Post Sale'!$AJ$16:$AL$178,2,FALSE),"")</f>
        <v/>
      </c>
      <c r="L140" s="16"/>
      <c r="AQ140" s="148">
        <f t="shared" si="9"/>
        <v>0</v>
      </c>
      <c r="AR140" s="148" t="str">
        <f t="shared" si="10"/>
        <v/>
      </c>
      <c r="AS140" s="148">
        <f t="shared" si="11"/>
        <v>0</v>
      </c>
      <c r="AT140" s="148" t="str">
        <f t="shared" si="12"/>
        <v/>
      </c>
      <c r="AU140" s="148">
        <f t="shared" si="13"/>
        <v>0</v>
      </c>
      <c r="AV140" s="148" t="str">
        <f t="shared" si="14"/>
        <v/>
      </c>
      <c r="AW140" s="148">
        <f t="shared" si="15"/>
        <v>0</v>
      </c>
      <c r="AX140" s="148" t="str">
        <f t="shared" si="16"/>
        <v/>
      </c>
    </row>
    <row r="141" spans="1:50" x14ac:dyDescent="0.25">
      <c r="A141" s="7">
        <f t="shared" si="17"/>
        <v>129</v>
      </c>
      <c r="B141" s="16" t="str">
        <f>IFERROR(VLOOKUP(A141,Awareness!$AJ$11:$AL$179,2,FALSE),"")</f>
        <v/>
      </c>
      <c r="C141" s="16"/>
      <c r="D141" s="16"/>
      <c r="E141" s="16" t="str">
        <f>IFERROR(VLOOKUP(A141,Search!$AJ$18:$AL$181,2,FALSE),"")</f>
        <v/>
      </c>
      <c r="F141" s="16"/>
      <c r="G141" s="16"/>
      <c r="H141" s="16" t="str">
        <f>IFERROR(VLOOKUP(A141,Purchase!$AJ$17:$AL$179,2,FALSE),"")</f>
        <v/>
      </c>
      <c r="I141" s="16"/>
      <c r="J141" s="16"/>
      <c r="K141" s="16" t="str">
        <f>IFERROR(VLOOKUP(A141,'Post Sale'!$AJ$16:$AL$178,2,FALSE),"")</f>
        <v/>
      </c>
      <c r="L141" s="16"/>
      <c r="AQ141" s="148">
        <f t="shared" si="9"/>
        <v>0</v>
      </c>
      <c r="AR141" s="148" t="str">
        <f t="shared" si="10"/>
        <v/>
      </c>
      <c r="AS141" s="148">
        <f t="shared" si="11"/>
        <v>0</v>
      </c>
      <c r="AT141" s="148" t="str">
        <f t="shared" si="12"/>
        <v/>
      </c>
      <c r="AU141" s="148">
        <f t="shared" si="13"/>
        <v>0</v>
      </c>
      <c r="AV141" s="148" t="str">
        <f t="shared" si="14"/>
        <v/>
      </c>
      <c r="AW141" s="148">
        <f t="shared" si="15"/>
        <v>0</v>
      </c>
      <c r="AX141" s="148" t="str">
        <f t="shared" si="16"/>
        <v/>
      </c>
    </row>
    <row r="142" spans="1:50" x14ac:dyDescent="0.25">
      <c r="A142" s="7">
        <f t="shared" si="17"/>
        <v>130</v>
      </c>
      <c r="B142" s="16" t="str">
        <f>IFERROR(VLOOKUP(A142,Awareness!$AJ$11:$AL$179,2,FALSE),"")</f>
        <v/>
      </c>
      <c r="C142" s="16"/>
      <c r="D142" s="16"/>
      <c r="E142" s="16" t="str">
        <f>IFERROR(VLOOKUP(A142,Search!$AJ$18:$AL$181,2,FALSE),"")</f>
        <v/>
      </c>
      <c r="F142" s="16"/>
      <c r="G142" s="16"/>
      <c r="H142" s="16" t="str">
        <f>IFERROR(VLOOKUP(A142,Purchase!$AJ$17:$AL$179,2,FALSE),"")</f>
        <v/>
      </c>
      <c r="I142" s="16"/>
      <c r="J142" s="16"/>
      <c r="K142" s="16" t="str">
        <f>IFERROR(VLOOKUP(A142,'Post Sale'!$AJ$16:$AL$178,2,FALSE),"")</f>
        <v/>
      </c>
      <c r="L142" s="16"/>
      <c r="AQ142" s="148">
        <f t="shared" ref="AQ142:AQ172" si="18">+C142</f>
        <v>0</v>
      </c>
      <c r="AR142" s="148" t="str">
        <f t="shared" ref="AR142:AR172" si="19">+B142</f>
        <v/>
      </c>
      <c r="AS142" s="148">
        <f t="shared" ref="AS142:AS172" si="20">+F142</f>
        <v>0</v>
      </c>
      <c r="AT142" s="148" t="str">
        <f t="shared" ref="AT142:AT172" si="21">+E142</f>
        <v/>
      </c>
      <c r="AU142" s="148">
        <f t="shared" ref="AU142:AU172" si="22">+I142</f>
        <v>0</v>
      </c>
      <c r="AV142" s="148" t="str">
        <f t="shared" ref="AV142:AV172" si="23">+H142</f>
        <v/>
      </c>
      <c r="AW142" s="148">
        <f t="shared" ref="AW142:AW172" si="24">+L142</f>
        <v>0</v>
      </c>
      <c r="AX142" s="148" t="str">
        <f t="shared" ref="AX142:AX172" si="25">+K142</f>
        <v/>
      </c>
    </row>
    <row r="143" spans="1:50" x14ac:dyDescent="0.25">
      <c r="A143" s="7">
        <f t="shared" ref="A143:A172" si="26">+A142+1</f>
        <v>131</v>
      </c>
      <c r="B143" s="16" t="str">
        <f>IFERROR(VLOOKUP(A143,Awareness!$AJ$11:$AL$179,2,FALSE),"")</f>
        <v/>
      </c>
      <c r="C143" s="16"/>
      <c r="D143" s="16"/>
      <c r="E143" s="16" t="str">
        <f>IFERROR(VLOOKUP(A143,Search!$AJ$18:$AL$181,2,FALSE),"")</f>
        <v/>
      </c>
      <c r="F143" s="16"/>
      <c r="G143" s="16"/>
      <c r="H143" s="16" t="str">
        <f>IFERROR(VLOOKUP(A143,Purchase!$AJ$17:$AL$179,2,FALSE),"")</f>
        <v/>
      </c>
      <c r="I143" s="16"/>
      <c r="J143" s="16"/>
      <c r="K143" s="16" t="str">
        <f>IFERROR(VLOOKUP(A143,'Post Sale'!$AJ$16:$AL$178,2,FALSE),"")</f>
        <v/>
      </c>
      <c r="L143" s="16"/>
      <c r="AQ143" s="148">
        <f t="shared" si="18"/>
        <v>0</v>
      </c>
      <c r="AR143" s="148" t="str">
        <f t="shared" si="19"/>
        <v/>
      </c>
      <c r="AS143" s="148">
        <f t="shared" si="20"/>
        <v>0</v>
      </c>
      <c r="AT143" s="148" t="str">
        <f t="shared" si="21"/>
        <v/>
      </c>
      <c r="AU143" s="148">
        <f t="shared" si="22"/>
        <v>0</v>
      </c>
      <c r="AV143" s="148" t="str">
        <f t="shared" si="23"/>
        <v/>
      </c>
      <c r="AW143" s="148">
        <f t="shared" si="24"/>
        <v>0</v>
      </c>
      <c r="AX143" s="148" t="str">
        <f t="shared" si="25"/>
        <v/>
      </c>
    </row>
    <row r="144" spans="1:50" x14ac:dyDescent="0.25">
      <c r="A144" s="7">
        <f t="shared" si="26"/>
        <v>132</v>
      </c>
      <c r="B144" s="16" t="str">
        <f>IFERROR(VLOOKUP(A144,Awareness!$AJ$11:$AL$179,2,FALSE),"")</f>
        <v/>
      </c>
      <c r="C144" s="16"/>
      <c r="D144" s="16"/>
      <c r="E144" s="16" t="str">
        <f>IFERROR(VLOOKUP(A144,Search!$AJ$18:$AL$181,2,FALSE),"")</f>
        <v/>
      </c>
      <c r="F144" s="16"/>
      <c r="G144" s="16"/>
      <c r="H144" s="16" t="str">
        <f>IFERROR(VLOOKUP(A144,Purchase!$AJ$17:$AL$179,2,FALSE),"")</f>
        <v/>
      </c>
      <c r="I144" s="16"/>
      <c r="J144" s="16"/>
      <c r="K144" s="16" t="str">
        <f>IFERROR(VLOOKUP(A144,'Post Sale'!$AJ$16:$AL$178,2,FALSE),"")</f>
        <v/>
      </c>
      <c r="L144" s="16"/>
      <c r="AQ144" s="148">
        <f t="shared" si="18"/>
        <v>0</v>
      </c>
      <c r="AR144" s="148" t="str">
        <f t="shared" si="19"/>
        <v/>
      </c>
      <c r="AS144" s="148">
        <f t="shared" si="20"/>
        <v>0</v>
      </c>
      <c r="AT144" s="148" t="str">
        <f t="shared" si="21"/>
        <v/>
      </c>
      <c r="AU144" s="148">
        <f t="shared" si="22"/>
        <v>0</v>
      </c>
      <c r="AV144" s="148" t="str">
        <f t="shared" si="23"/>
        <v/>
      </c>
      <c r="AW144" s="148">
        <f t="shared" si="24"/>
        <v>0</v>
      </c>
      <c r="AX144" s="148" t="str">
        <f t="shared" si="25"/>
        <v/>
      </c>
    </row>
    <row r="145" spans="1:50" x14ac:dyDescent="0.25">
      <c r="A145" s="7">
        <f t="shared" si="26"/>
        <v>133</v>
      </c>
      <c r="B145" s="16" t="str">
        <f>IFERROR(VLOOKUP(A145,Awareness!$AJ$11:$AL$179,2,FALSE),"")</f>
        <v/>
      </c>
      <c r="C145" s="16"/>
      <c r="D145" s="16"/>
      <c r="E145" s="16" t="str">
        <f>IFERROR(VLOOKUP(A145,Search!$AJ$18:$AL$181,2,FALSE),"")</f>
        <v/>
      </c>
      <c r="F145" s="16"/>
      <c r="G145" s="16"/>
      <c r="H145" s="16" t="str">
        <f>IFERROR(VLOOKUP(A145,Purchase!$AJ$17:$AL$179,2,FALSE),"")</f>
        <v/>
      </c>
      <c r="I145" s="16"/>
      <c r="J145" s="16"/>
      <c r="K145" s="16" t="str">
        <f>IFERROR(VLOOKUP(A145,'Post Sale'!$AJ$16:$AL$178,2,FALSE),"")</f>
        <v/>
      </c>
      <c r="L145" s="16"/>
      <c r="AQ145" s="148">
        <f t="shared" si="18"/>
        <v>0</v>
      </c>
      <c r="AR145" s="148" t="str">
        <f t="shared" si="19"/>
        <v/>
      </c>
      <c r="AS145" s="148">
        <f t="shared" si="20"/>
        <v>0</v>
      </c>
      <c r="AT145" s="148" t="str">
        <f t="shared" si="21"/>
        <v/>
      </c>
      <c r="AU145" s="148">
        <f t="shared" si="22"/>
        <v>0</v>
      </c>
      <c r="AV145" s="148" t="str">
        <f t="shared" si="23"/>
        <v/>
      </c>
      <c r="AW145" s="148">
        <f t="shared" si="24"/>
        <v>0</v>
      </c>
      <c r="AX145" s="148" t="str">
        <f t="shared" si="25"/>
        <v/>
      </c>
    </row>
    <row r="146" spans="1:50" x14ac:dyDescent="0.25">
      <c r="A146" s="7">
        <f t="shared" si="26"/>
        <v>134</v>
      </c>
      <c r="B146" s="16" t="str">
        <f>IFERROR(VLOOKUP(A146,Awareness!$AJ$11:$AL$179,2,FALSE),"")</f>
        <v/>
      </c>
      <c r="C146" s="16"/>
      <c r="D146" s="16"/>
      <c r="E146" s="16" t="str">
        <f>IFERROR(VLOOKUP(A146,Search!$AJ$18:$AL$181,2,FALSE),"")</f>
        <v/>
      </c>
      <c r="F146" s="16"/>
      <c r="G146" s="16"/>
      <c r="H146" s="16" t="str">
        <f>IFERROR(VLOOKUP(A146,Purchase!$AJ$17:$AL$179,2,FALSE),"")</f>
        <v/>
      </c>
      <c r="I146" s="16"/>
      <c r="J146" s="16"/>
      <c r="K146" s="16" t="str">
        <f>IFERROR(VLOOKUP(A146,'Post Sale'!$AJ$16:$AL$178,2,FALSE),"")</f>
        <v/>
      </c>
      <c r="L146" s="16"/>
      <c r="AQ146" s="148">
        <f t="shared" si="18"/>
        <v>0</v>
      </c>
      <c r="AR146" s="148" t="str">
        <f t="shared" si="19"/>
        <v/>
      </c>
      <c r="AS146" s="148">
        <f t="shared" si="20"/>
        <v>0</v>
      </c>
      <c r="AT146" s="148" t="str">
        <f t="shared" si="21"/>
        <v/>
      </c>
      <c r="AU146" s="148">
        <f t="shared" si="22"/>
        <v>0</v>
      </c>
      <c r="AV146" s="148" t="str">
        <f t="shared" si="23"/>
        <v/>
      </c>
      <c r="AW146" s="148">
        <f t="shared" si="24"/>
        <v>0</v>
      </c>
      <c r="AX146" s="148" t="str">
        <f t="shared" si="25"/>
        <v/>
      </c>
    </row>
    <row r="147" spans="1:50" x14ac:dyDescent="0.25">
      <c r="A147" s="7">
        <f t="shared" si="26"/>
        <v>135</v>
      </c>
      <c r="B147" s="16" t="str">
        <f>IFERROR(VLOOKUP(A147,Awareness!$AJ$11:$AL$179,2,FALSE),"")</f>
        <v/>
      </c>
      <c r="C147" s="16"/>
      <c r="D147" s="16"/>
      <c r="E147" s="16" t="str">
        <f>IFERROR(VLOOKUP(A147,Search!$AJ$18:$AL$181,2,FALSE),"")</f>
        <v/>
      </c>
      <c r="F147" s="16"/>
      <c r="G147" s="16"/>
      <c r="H147" s="16" t="str">
        <f>IFERROR(VLOOKUP(A147,Purchase!$AJ$17:$AL$179,2,FALSE),"")</f>
        <v/>
      </c>
      <c r="I147" s="16"/>
      <c r="J147" s="16"/>
      <c r="K147" s="16" t="str">
        <f>IFERROR(VLOOKUP(A147,'Post Sale'!$AJ$16:$AL$178,2,FALSE),"")</f>
        <v/>
      </c>
      <c r="L147" s="16"/>
      <c r="AQ147" s="148">
        <f t="shared" si="18"/>
        <v>0</v>
      </c>
      <c r="AR147" s="148" t="str">
        <f t="shared" si="19"/>
        <v/>
      </c>
      <c r="AS147" s="148">
        <f t="shared" si="20"/>
        <v>0</v>
      </c>
      <c r="AT147" s="148" t="str">
        <f t="shared" si="21"/>
        <v/>
      </c>
      <c r="AU147" s="148">
        <f t="shared" si="22"/>
        <v>0</v>
      </c>
      <c r="AV147" s="148" t="str">
        <f t="shared" si="23"/>
        <v/>
      </c>
      <c r="AW147" s="148">
        <f t="shared" si="24"/>
        <v>0</v>
      </c>
      <c r="AX147" s="148" t="str">
        <f t="shared" si="25"/>
        <v/>
      </c>
    </row>
    <row r="148" spans="1:50" x14ac:dyDescent="0.25">
      <c r="A148" s="7">
        <f t="shared" si="26"/>
        <v>136</v>
      </c>
      <c r="B148" s="16" t="str">
        <f>IFERROR(VLOOKUP(A148,Awareness!$AJ$11:$AL$179,2,FALSE),"")</f>
        <v/>
      </c>
      <c r="C148" s="16"/>
      <c r="D148" s="16"/>
      <c r="E148" s="16" t="str">
        <f>IFERROR(VLOOKUP(A148,Search!$AJ$18:$AL$181,2,FALSE),"")</f>
        <v/>
      </c>
      <c r="F148" s="16"/>
      <c r="G148" s="16"/>
      <c r="H148" s="16" t="str">
        <f>IFERROR(VLOOKUP(A148,Purchase!$AJ$17:$AL$179,2,FALSE),"")</f>
        <v/>
      </c>
      <c r="I148" s="16"/>
      <c r="J148" s="16"/>
      <c r="K148" s="16" t="str">
        <f>IFERROR(VLOOKUP(A148,'Post Sale'!$AJ$16:$AL$178,2,FALSE),"")</f>
        <v/>
      </c>
      <c r="L148" s="16"/>
      <c r="AQ148" s="148">
        <f t="shared" si="18"/>
        <v>0</v>
      </c>
      <c r="AR148" s="148" t="str">
        <f t="shared" si="19"/>
        <v/>
      </c>
      <c r="AS148" s="148">
        <f t="shared" si="20"/>
        <v>0</v>
      </c>
      <c r="AT148" s="148" t="str">
        <f t="shared" si="21"/>
        <v/>
      </c>
      <c r="AU148" s="148">
        <f t="shared" si="22"/>
        <v>0</v>
      </c>
      <c r="AV148" s="148" t="str">
        <f t="shared" si="23"/>
        <v/>
      </c>
      <c r="AW148" s="148">
        <f t="shared" si="24"/>
        <v>0</v>
      </c>
      <c r="AX148" s="148" t="str">
        <f t="shared" si="25"/>
        <v/>
      </c>
    </row>
    <row r="149" spans="1:50" x14ac:dyDescent="0.25">
      <c r="A149" s="7">
        <f t="shared" si="26"/>
        <v>137</v>
      </c>
      <c r="B149" s="16" t="str">
        <f>IFERROR(VLOOKUP(A149,Awareness!$AJ$11:$AL$179,2,FALSE),"")</f>
        <v/>
      </c>
      <c r="C149" s="16"/>
      <c r="D149" s="16"/>
      <c r="E149" s="16" t="str">
        <f>IFERROR(VLOOKUP(A149,Search!$AJ$18:$AL$181,2,FALSE),"")</f>
        <v/>
      </c>
      <c r="F149" s="16"/>
      <c r="G149" s="16"/>
      <c r="H149" s="16" t="str">
        <f>IFERROR(VLOOKUP(A149,Purchase!$AJ$17:$AL$179,2,FALSE),"")</f>
        <v/>
      </c>
      <c r="I149" s="16"/>
      <c r="J149" s="16"/>
      <c r="K149" s="16" t="str">
        <f>IFERROR(VLOOKUP(A149,'Post Sale'!$AJ$16:$AL$178,2,FALSE),"")</f>
        <v/>
      </c>
      <c r="L149" s="16"/>
      <c r="AQ149" s="148">
        <f t="shared" si="18"/>
        <v>0</v>
      </c>
      <c r="AR149" s="148" t="str">
        <f t="shared" si="19"/>
        <v/>
      </c>
      <c r="AS149" s="148">
        <f t="shared" si="20"/>
        <v>0</v>
      </c>
      <c r="AT149" s="148" t="str">
        <f t="shared" si="21"/>
        <v/>
      </c>
      <c r="AU149" s="148">
        <f t="shared" si="22"/>
        <v>0</v>
      </c>
      <c r="AV149" s="148" t="str">
        <f t="shared" si="23"/>
        <v/>
      </c>
      <c r="AW149" s="148">
        <f t="shared" si="24"/>
        <v>0</v>
      </c>
      <c r="AX149" s="148" t="str">
        <f t="shared" si="25"/>
        <v/>
      </c>
    </row>
    <row r="150" spans="1:50" x14ac:dyDescent="0.25">
      <c r="A150" s="7">
        <f t="shared" si="26"/>
        <v>138</v>
      </c>
      <c r="B150" s="16" t="str">
        <f>IFERROR(VLOOKUP(A150,Awareness!$AJ$11:$AL$179,2,FALSE),"")</f>
        <v/>
      </c>
      <c r="C150" s="16"/>
      <c r="D150" s="16"/>
      <c r="E150" s="16" t="str">
        <f>IFERROR(VLOOKUP(A150,Search!$AJ$18:$AL$181,2,FALSE),"")</f>
        <v/>
      </c>
      <c r="F150" s="16"/>
      <c r="G150" s="16"/>
      <c r="H150" s="16" t="str">
        <f>IFERROR(VLOOKUP(A150,Purchase!$AJ$17:$AL$179,2,FALSE),"")</f>
        <v/>
      </c>
      <c r="I150" s="16"/>
      <c r="J150" s="16"/>
      <c r="K150" s="16" t="str">
        <f>IFERROR(VLOOKUP(A150,'Post Sale'!$AJ$16:$AL$178,2,FALSE),"")</f>
        <v/>
      </c>
      <c r="L150" s="16"/>
      <c r="AQ150" s="148">
        <f t="shared" si="18"/>
        <v>0</v>
      </c>
      <c r="AR150" s="148" t="str">
        <f t="shared" si="19"/>
        <v/>
      </c>
      <c r="AS150" s="148">
        <f t="shared" si="20"/>
        <v>0</v>
      </c>
      <c r="AT150" s="148" t="str">
        <f t="shared" si="21"/>
        <v/>
      </c>
      <c r="AU150" s="148">
        <f t="shared" si="22"/>
        <v>0</v>
      </c>
      <c r="AV150" s="148" t="str">
        <f t="shared" si="23"/>
        <v/>
      </c>
      <c r="AW150" s="148">
        <f t="shared" si="24"/>
        <v>0</v>
      </c>
      <c r="AX150" s="148" t="str">
        <f t="shared" si="25"/>
        <v/>
      </c>
    </row>
    <row r="151" spans="1:50" x14ac:dyDescent="0.25">
      <c r="A151" s="7">
        <f t="shared" si="26"/>
        <v>139</v>
      </c>
      <c r="B151" s="16" t="str">
        <f>IFERROR(VLOOKUP(A151,Awareness!$AJ$11:$AL$179,2,FALSE),"")</f>
        <v/>
      </c>
      <c r="C151" s="16"/>
      <c r="D151" s="16"/>
      <c r="E151" s="16" t="str">
        <f>IFERROR(VLOOKUP(A151,Search!$AJ$18:$AL$181,2,FALSE),"")</f>
        <v/>
      </c>
      <c r="F151" s="16"/>
      <c r="G151" s="16"/>
      <c r="H151" s="16" t="str">
        <f>IFERROR(VLOOKUP(A151,Purchase!$AJ$17:$AL$179,2,FALSE),"")</f>
        <v/>
      </c>
      <c r="I151" s="16"/>
      <c r="J151" s="16"/>
      <c r="K151" s="16" t="str">
        <f>IFERROR(VLOOKUP(A151,'Post Sale'!$AJ$16:$AL$178,2,FALSE),"")</f>
        <v/>
      </c>
      <c r="L151" s="16"/>
      <c r="AQ151" s="148">
        <f t="shared" si="18"/>
        <v>0</v>
      </c>
      <c r="AR151" s="148" t="str">
        <f t="shared" si="19"/>
        <v/>
      </c>
      <c r="AS151" s="148">
        <f t="shared" si="20"/>
        <v>0</v>
      </c>
      <c r="AT151" s="148" t="str">
        <f t="shared" si="21"/>
        <v/>
      </c>
      <c r="AU151" s="148">
        <f t="shared" si="22"/>
        <v>0</v>
      </c>
      <c r="AV151" s="148" t="str">
        <f t="shared" si="23"/>
        <v/>
      </c>
      <c r="AW151" s="148">
        <f t="shared" si="24"/>
        <v>0</v>
      </c>
      <c r="AX151" s="148" t="str">
        <f t="shared" si="25"/>
        <v/>
      </c>
    </row>
    <row r="152" spans="1:50" x14ac:dyDescent="0.25">
      <c r="A152" s="7">
        <f t="shared" si="26"/>
        <v>140</v>
      </c>
      <c r="B152" s="16" t="str">
        <f>IFERROR(VLOOKUP(A152,Awareness!$AJ$11:$AL$179,2,FALSE),"")</f>
        <v/>
      </c>
      <c r="C152" s="16"/>
      <c r="D152" s="16"/>
      <c r="E152" s="16" t="str">
        <f>IFERROR(VLOOKUP(A152,Search!$AJ$18:$AL$181,2,FALSE),"")</f>
        <v/>
      </c>
      <c r="F152" s="16"/>
      <c r="G152" s="16"/>
      <c r="H152" s="16" t="str">
        <f>IFERROR(VLOOKUP(A152,Purchase!$AJ$17:$AL$179,2,FALSE),"")</f>
        <v/>
      </c>
      <c r="I152" s="16"/>
      <c r="J152" s="16"/>
      <c r="K152" s="16" t="str">
        <f>IFERROR(VLOOKUP(A152,'Post Sale'!$AJ$16:$AL$178,2,FALSE),"")</f>
        <v/>
      </c>
      <c r="L152" s="16"/>
      <c r="AQ152" s="148">
        <f t="shared" si="18"/>
        <v>0</v>
      </c>
      <c r="AR152" s="148" t="str">
        <f t="shared" si="19"/>
        <v/>
      </c>
      <c r="AS152" s="148">
        <f t="shared" si="20"/>
        <v>0</v>
      </c>
      <c r="AT152" s="148" t="str">
        <f t="shared" si="21"/>
        <v/>
      </c>
      <c r="AU152" s="148">
        <f t="shared" si="22"/>
        <v>0</v>
      </c>
      <c r="AV152" s="148" t="str">
        <f t="shared" si="23"/>
        <v/>
      </c>
      <c r="AW152" s="148">
        <f t="shared" si="24"/>
        <v>0</v>
      </c>
      <c r="AX152" s="148" t="str">
        <f t="shared" si="25"/>
        <v/>
      </c>
    </row>
    <row r="153" spans="1:50" x14ac:dyDescent="0.25">
      <c r="A153" s="7">
        <f t="shared" si="26"/>
        <v>141</v>
      </c>
      <c r="B153" s="16" t="str">
        <f>IFERROR(VLOOKUP(A153,Awareness!$AJ$11:$AL$179,2,FALSE),"")</f>
        <v/>
      </c>
      <c r="C153" s="16"/>
      <c r="D153" s="16"/>
      <c r="E153" s="16" t="str">
        <f>IFERROR(VLOOKUP(A153,Search!$AJ$18:$AL$181,2,FALSE),"")</f>
        <v/>
      </c>
      <c r="F153" s="16"/>
      <c r="G153" s="16"/>
      <c r="H153" s="16" t="str">
        <f>IFERROR(VLOOKUP(A153,Purchase!$AJ$17:$AL$179,2,FALSE),"")</f>
        <v/>
      </c>
      <c r="I153" s="16"/>
      <c r="J153" s="16"/>
      <c r="K153" s="16" t="str">
        <f>IFERROR(VLOOKUP(A153,'Post Sale'!$AJ$16:$AL$178,2,FALSE),"")</f>
        <v/>
      </c>
      <c r="L153" s="16"/>
      <c r="AQ153" s="148">
        <f t="shared" si="18"/>
        <v>0</v>
      </c>
      <c r="AR153" s="148" t="str">
        <f t="shared" si="19"/>
        <v/>
      </c>
      <c r="AS153" s="148">
        <f t="shared" si="20"/>
        <v>0</v>
      </c>
      <c r="AT153" s="148" t="str">
        <f t="shared" si="21"/>
        <v/>
      </c>
      <c r="AU153" s="148">
        <f t="shared" si="22"/>
        <v>0</v>
      </c>
      <c r="AV153" s="148" t="str">
        <f t="shared" si="23"/>
        <v/>
      </c>
      <c r="AW153" s="148">
        <f t="shared" si="24"/>
        <v>0</v>
      </c>
      <c r="AX153" s="148" t="str">
        <f t="shared" si="25"/>
        <v/>
      </c>
    </row>
    <row r="154" spans="1:50" x14ac:dyDescent="0.25">
      <c r="A154" s="7">
        <f t="shared" si="26"/>
        <v>142</v>
      </c>
      <c r="B154" s="16" t="str">
        <f>IFERROR(VLOOKUP(A154,Awareness!$AJ$11:$AL$179,2,FALSE),"")</f>
        <v/>
      </c>
      <c r="C154" s="16"/>
      <c r="D154" s="16"/>
      <c r="E154" s="16" t="str">
        <f>IFERROR(VLOOKUP(A154,Search!$AJ$18:$AL$181,2,FALSE),"")</f>
        <v/>
      </c>
      <c r="F154" s="16"/>
      <c r="G154" s="16"/>
      <c r="H154" s="16" t="str">
        <f>IFERROR(VLOOKUP(A154,Purchase!$AJ$17:$AL$179,2,FALSE),"")</f>
        <v/>
      </c>
      <c r="I154" s="16"/>
      <c r="J154" s="16"/>
      <c r="K154" s="16" t="str">
        <f>IFERROR(VLOOKUP(A154,'Post Sale'!$AJ$16:$AL$178,2,FALSE),"")</f>
        <v/>
      </c>
      <c r="L154" s="16"/>
      <c r="AQ154" s="148">
        <f t="shared" si="18"/>
        <v>0</v>
      </c>
      <c r="AR154" s="148" t="str">
        <f t="shared" si="19"/>
        <v/>
      </c>
      <c r="AS154" s="148">
        <f t="shared" si="20"/>
        <v>0</v>
      </c>
      <c r="AT154" s="148" t="str">
        <f t="shared" si="21"/>
        <v/>
      </c>
      <c r="AU154" s="148">
        <f t="shared" si="22"/>
        <v>0</v>
      </c>
      <c r="AV154" s="148" t="str">
        <f t="shared" si="23"/>
        <v/>
      </c>
      <c r="AW154" s="148">
        <f t="shared" si="24"/>
        <v>0</v>
      </c>
      <c r="AX154" s="148" t="str">
        <f t="shared" si="25"/>
        <v/>
      </c>
    </row>
    <row r="155" spans="1:50" x14ac:dyDescent="0.25">
      <c r="A155" s="7">
        <f t="shared" si="26"/>
        <v>143</v>
      </c>
      <c r="B155" s="16" t="str">
        <f>IFERROR(VLOOKUP(A155,Awareness!$AJ$11:$AL$179,2,FALSE),"")</f>
        <v/>
      </c>
      <c r="C155" s="16"/>
      <c r="D155" s="16"/>
      <c r="E155" s="16" t="str">
        <f>IFERROR(VLOOKUP(A155,Search!$AJ$18:$AL$181,2,FALSE),"")</f>
        <v/>
      </c>
      <c r="F155" s="16"/>
      <c r="G155" s="16"/>
      <c r="H155" s="16" t="str">
        <f>IFERROR(VLOOKUP(A155,Purchase!$AJ$17:$AL$179,2,FALSE),"")</f>
        <v/>
      </c>
      <c r="I155" s="16"/>
      <c r="J155" s="16"/>
      <c r="K155" s="16" t="str">
        <f>IFERROR(VLOOKUP(A155,'Post Sale'!$AJ$16:$AL$178,2,FALSE),"")</f>
        <v/>
      </c>
      <c r="L155" s="16"/>
      <c r="AQ155" s="148">
        <f t="shared" si="18"/>
        <v>0</v>
      </c>
      <c r="AR155" s="148" t="str">
        <f t="shared" si="19"/>
        <v/>
      </c>
      <c r="AS155" s="148">
        <f t="shared" si="20"/>
        <v>0</v>
      </c>
      <c r="AT155" s="148" t="str">
        <f t="shared" si="21"/>
        <v/>
      </c>
      <c r="AU155" s="148">
        <f t="shared" si="22"/>
        <v>0</v>
      </c>
      <c r="AV155" s="148" t="str">
        <f t="shared" si="23"/>
        <v/>
      </c>
      <c r="AW155" s="148">
        <f t="shared" si="24"/>
        <v>0</v>
      </c>
      <c r="AX155" s="148" t="str">
        <f t="shared" si="25"/>
        <v/>
      </c>
    </row>
    <row r="156" spans="1:50" x14ac:dyDescent="0.25">
      <c r="A156" s="7">
        <f t="shared" si="26"/>
        <v>144</v>
      </c>
      <c r="B156" s="16" t="str">
        <f>IFERROR(VLOOKUP(A156,Awareness!$AJ$11:$AL$179,2,FALSE),"")</f>
        <v/>
      </c>
      <c r="C156" s="16"/>
      <c r="D156" s="16"/>
      <c r="E156" s="16" t="str">
        <f>IFERROR(VLOOKUP(A156,Search!$AJ$18:$AL$181,2,FALSE),"")</f>
        <v/>
      </c>
      <c r="F156" s="16"/>
      <c r="G156" s="16"/>
      <c r="H156" s="16" t="str">
        <f>IFERROR(VLOOKUP(A156,Purchase!$AJ$17:$AL$179,2,FALSE),"")</f>
        <v/>
      </c>
      <c r="I156" s="16"/>
      <c r="J156" s="16"/>
      <c r="K156" s="16" t="str">
        <f>IFERROR(VLOOKUP(A156,'Post Sale'!$AJ$16:$AL$178,2,FALSE),"")</f>
        <v/>
      </c>
      <c r="L156" s="16"/>
      <c r="AQ156" s="148">
        <f t="shared" si="18"/>
        <v>0</v>
      </c>
      <c r="AR156" s="148" t="str">
        <f t="shared" si="19"/>
        <v/>
      </c>
      <c r="AS156" s="148">
        <f t="shared" si="20"/>
        <v>0</v>
      </c>
      <c r="AT156" s="148" t="str">
        <f t="shared" si="21"/>
        <v/>
      </c>
      <c r="AU156" s="148">
        <f t="shared" si="22"/>
        <v>0</v>
      </c>
      <c r="AV156" s="148" t="str">
        <f t="shared" si="23"/>
        <v/>
      </c>
      <c r="AW156" s="148">
        <f t="shared" si="24"/>
        <v>0</v>
      </c>
      <c r="AX156" s="148" t="str">
        <f t="shared" si="25"/>
        <v/>
      </c>
    </row>
    <row r="157" spans="1:50" x14ac:dyDescent="0.25">
      <c r="A157" s="7">
        <f t="shared" si="26"/>
        <v>145</v>
      </c>
      <c r="B157" s="16" t="str">
        <f>IFERROR(VLOOKUP(A157,Awareness!$AJ$11:$AL$179,2,FALSE),"")</f>
        <v/>
      </c>
      <c r="C157" s="16"/>
      <c r="D157" s="16"/>
      <c r="E157" s="16" t="str">
        <f>IFERROR(VLOOKUP(A157,Search!$AJ$18:$AL$181,2,FALSE),"")</f>
        <v/>
      </c>
      <c r="F157" s="16"/>
      <c r="G157" s="16"/>
      <c r="H157" s="16" t="str">
        <f>IFERROR(VLOOKUP(A157,Purchase!$AJ$17:$AL$179,2,FALSE),"")</f>
        <v/>
      </c>
      <c r="I157" s="16"/>
      <c r="J157" s="16"/>
      <c r="K157" s="16" t="str">
        <f>IFERROR(VLOOKUP(A157,'Post Sale'!$AJ$16:$AL$178,2,FALSE),"")</f>
        <v/>
      </c>
      <c r="L157" s="16"/>
      <c r="AQ157" s="148">
        <f t="shared" si="18"/>
        <v>0</v>
      </c>
      <c r="AR157" s="148" t="str">
        <f t="shared" si="19"/>
        <v/>
      </c>
      <c r="AS157" s="148">
        <f t="shared" si="20"/>
        <v>0</v>
      </c>
      <c r="AT157" s="148" t="str">
        <f t="shared" si="21"/>
        <v/>
      </c>
      <c r="AU157" s="148">
        <f t="shared" si="22"/>
        <v>0</v>
      </c>
      <c r="AV157" s="148" t="str">
        <f t="shared" si="23"/>
        <v/>
      </c>
      <c r="AW157" s="148">
        <f t="shared" si="24"/>
        <v>0</v>
      </c>
      <c r="AX157" s="148" t="str">
        <f t="shared" si="25"/>
        <v/>
      </c>
    </row>
    <row r="158" spans="1:50" x14ac:dyDescent="0.25">
      <c r="A158" s="7">
        <f t="shared" si="26"/>
        <v>146</v>
      </c>
      <c r="B158" s="16" t="str">
        <f>IFERROR(VLOOKUP(A158,Awareness!$AJ$11:$AL$179,2,FALSE),"")</f>
        <v/>
      </c>
      <c r="C158" s="16"/>
      <c r="D158" s="16"/>
      <c r="E158" s="16" t="str">
        <f>IFERROR(VLOOKUP(A158,Search!$AJ$18:$AL$181,2,FALSE),"")</f>
        <v/>
      </c>
      <c r="F158" s="16"/>
      <c r="G158" s="16"/>
      <c r="H158" s="16" t="str">
        <f>IFERROR(VLOOKUP(A158,Purchase!$AJ$17:$AL$179,2,FALSE),"")</f>
        <v/>
      </c>
      <c r="I158" s="16"/>
      <c r="J158" s="16"/>
      <c r="K158" s="16" t="str">
        <f>IFERROR(VLOOKUP(A158,'Post Sale'!$AJ$16:$AL$178,2,FALSE),"")</f>
        <v/>
      </c>
      <c r="L158" s="16"/>
      <c r="AQ158" s="148">
        <f t="shared" si="18"/>
        <v>0</v>
      </c>
      <c r="AR158" s="148" t="str">
        <f t="shared" si="19"/>
        <v/>
      </c>
      <c r="AS158" s="148">
        <f t="shared" si="20"/>
        <v>0</v>
      </c>
      <c r="AT158" s="148" t="str">
        <f t="shared" si="21"/>
        <v/>
      </c>
      <c r="AU158" s="148">
        <f t="shared" si="22"/>
        <v>0</v>
      </c>
      <c r="AV158" s="148" t="str">
        <f t="shared" si="23"/>
        <v/>
      </c>
      <c r="AW158" s="148">
        <f t="shared" si="24"/>
        <v>0</v>
      </c>
      <c r="AX158" s="148" t="str">
        <f t="shared" si="25"/>
        <v/>
      </c>
    </row>
    <row r="159" spans="1:50" x14ac:dyDescent="0.25">
      <c r="A159" s="7">
        <f t="shared" si="26"/>
        <v>147</v>
      </c>
      <c r="B159" s="16" t="str">
        <f>IFERROR(VLOOKUP(A159,Awareness!$AJ$11:$AL$179,2,FALSE),"")</f>
        <v/>
      </c>
      <c r="C159" s="16"/>
      <c r="D159" s="16"/>
      <c r="E159" s="16" t="str">
        <f>IFERROR(VLOOKUP(A159,Search!$AJ$18:$AL$181,2,FALSE),"")</f>
        <v/>
      </c>
      <c r="F159" s="16"/>
      <c r="G159" s="16"/>
      <c r="H159" s="16" t="str">
        <f>IFERROR(VLOOKUP(A159,Purchase!$AJ$17:$AL$179,2,FALSE),"")</f>
        <v/>
      </c>
      <c r="I159" s="16"/>
      <c r="J159" s="16"/>
      <c r="K159" s="16" t="str">
        <f>IFERROR(VLOOKUP(A159,'Post Sale'!$AJ$16:$AL$178,2,FALSE),"")</f>
        <v/>
      </c>
      <c r="L159" s="16"/>
      <c r="AQ159" s="148">
        <f t="shared" si="18"/>
        <v>0</v>
      </c>
      <c r="AR159" s="148" t="str">
        <f t="shared" si="19"/>
        <v/>
      </c>
      <c r="AS159" s="148">
        <f t="shared" si="20"/>
        <v>0</v>
      </c>
      <c r="AT159" s="148" t="str">
        <f t="shared" si="21"/>
        <v/>
      </c>
      <c r="AU159" s="148">
        <f t="shared" si="22"/>
        <v>0</v>
      </c>
      <c r="AV159" s="148" t="str">
        <f t="shared" si="23"/>
        <v/>
      </c>
      <c r="AW159" s="148">
        <f t="shared" si="24"/>
        <v>0</v>
      </c>
      <c r="AX159" s="148" t="str">
        <f t="shared" si="25"/>
        <v/>
      </c>
    </row>
    <row r="160" spans="1:50" x14ac:dyDescent="0.25">
      <c r="A160" s="7">
        <f t="shared" si="26"/>
        <v>148</v>
      </c>
      <c r="B160" s="16" t="str">
        <f>IFERROR(VLOOKUP(A160,Awareness!$AJ$11:$AL$179,2,FALSE),"")</f>
        <v/>
      </c>
      <c r="C160" s="16"/>
      <c r="D160" s="16"/>
      <c r="E160" s="16" t="str">
        <f>IFERROR(VLOOKUP(A160,Search!$AJ$18:$AL$181,2,FALSE),"")</f>
        <v/>
      </c>
      <c r="F160" s="16"/>
      <c r="G160" s="16"/>
      <c r="H160" s="16" t="str">
        <f>IFERROR(VLOOKUP(A160,Purchase!$AJ$17:$AL$179,2,FALSE),"")</f>
        <v/>
      </c>
      <c r="I160" s="16"/>
      <c r="J160" s="16"/>
      <c r="K160" s="16" t="str">
        <f>IFERROR(VLOOKUP(A160,'Post Sale'!$AJ$16:$AL$178,2,FALSE),"")</f>
        <v/>
      </c>
      <c r="L160" s="16"/>
      <c r="AQ160" s="148">
        <f t="shared" si="18"/>
        <v>0</v>
      </c>
      <c r="AR160" s="148" t="str">
        <f t="shared" si="19"/>
        <v/>
      </c>
      <c r="AS160" s="148">
        <f t="shared" si="20"/>
        <v>0</v>
      </c>
      <c r="AT160" s="148" t="str">
        <f t="shared" si="21"/>
        <v/>
      </c>
      <c r="AU160" s="148">
        <f t="shared" si="22"/>
        <v>0</v>
      </c>
      <c r="AV160" s="148" t="str">
        <f t="shared" si="23"/>
        <v/>
      </c>
      <c r="AW160" s="148">
        <f t="shared" si="24"/>
        <v>0</v>
      </c>
      <c r="AX160" s="148" t="str">
        <f t="shared" si="25"/>
        <v/>
      </c>
    </row>
    <row r="161" spans="1:50" x14ac:dyDescent="0.25">
      <c r="A161" s="7">
        <f t="shared" si="26"/>
        <v>149</v>
      </c>
      <c r="B161" s="16" t="str">
        <f>IFERROR(VLOOKUP(A161,Awareness!$AJ$11:$AL$179,2,FALSE),"")</f>
        <v/>
      </c>
      <c r="C161" s="16"/>
      <c r="D161" s="16"/>
      <c r="E161" s="16" t="str">
        <f>IFERROR(VLOOKUP(A161,Search!$AJ$18:$AL$181,2,FALSE),"")</f>
        <v/>
      </c>
      <c r="F161" s="16"/>
      <c r="G161" s="16"/>
      <c r="H161" s="16" t="str">
        <f>IFERROR(VLOOKUP(A161,Purchase!$AJ$17:$AL$179,2,FALSE),"")</f>
        <v/>
      </c>
      <c r="I161" s="16"/>
      <c r="J161" s="16"/>
      <c r="K161" s="16" t="str">
        <f>IFERROR(VLOOKUP(A161,'Post Sale'!$AJ$16:$AL$178,2,FALSE),"")</f>
        <v/>
      </c>
      <c r="L161" s="16"/>
      <c r="AQ161" s="148">
        <f t="shared" si="18"/>
        <v>0</v>
      </c>
      <c r="AR161" s="148" t="str">
        <f t="shared" si="19"/>
        <v/>
      </c>
      <c r="AS161" s="148">
        <f t="shared" si="20"/>
        <v>0</v>
      </c>
      <c r="AT161" s="148" t="str">
        <f t="shared" si="21"/>
        <v/>
      </c>
      <c r="AU161" s="148">
        <f t="shared" si="22"/>
        <v>0</v>
      </c>
      <c r="AV161" s="148" t="str">
        <f t="shared" si="23"/>
        <v/>
      </c>
      <c r="AW161" s="148">
        <f t="shared" si="24"/>
        <v>0</v>
      </c>
      <c r="AX161" s="148" t="str">
        <f t="shared" si="25"/>
        <v/>
      </c>
    </row>
    <row r="162" spans="1:50" x14ac:dyDescent="0.25">
      <c r="A162" s="7">
        <f t="shared" si="26"/>
        <v>150</v>
      </c>
      <c r="B162" s="16" t="str">
        <f>IFERROR(VLOOKUP(A162,Awareness!$AJ$11:$AL$179,2,FALSE),"")</f>
        <v/>
      </c>
      <c r="C162" s="16"/>
      <c r="D162" s="16"/>
      <c r="E162" s="16" t="str">
        <f>IFERROR(VLOOKUP(A162,Search!$AJ$18:$AL$181,2,FALSE),"")</f>
        <v/>
      </c>
      <c r="F162" s="16"/>
      <c r="G162" s="16"/>
      <c r="H162" s="16" t="str">
        <f>IFERROR(VLOOKUP(A162,Purchase!$AJ$17:$AL$179,2,FALSE),"")</f>
        <v/>
      </c>
      <c r="I162" s="16"/>
      <c r="J162" s="16"/>
      <c r="K162" s="16" t="str">
        <f>IFERROR(VLOOKUP(A162,'Post Sale'!$AJ$16:$AL$178,2,FALSE),"")</f>
        <v/>
      </c>
      <c r="L162" s="16"/>
      <c r="AQ162" s="148">
        <f t="shared" si="18"/>
        <v>0</v>
      </c>
      <c r="AR162" s="148" t="str">
        <f t="shared" si="19"/>
        <v/>
      </c>
      <c r="AS162" s="148">
        <f t="shared" si="20"/>
        <v>0</v>
      </c>
      <c r="AT162" s="148" t="str">
        <f t="shared" si="21"/>
        <v/>
      </c>
      <c r="AU162" s="148">
        <f t="shared" si="22"/>
        <v>0</v>
      </c>
      <c r="AV162" s="148" t="str">
        <f t="shared" si="23"/>
        <v/>
      </c>
      <c r="AW162" s="148">
        <f t="shared" si="24"/>
        <v>0</v>
      </c>
      <c r="AX162" s="148" t="str">
        <f t="shared" si="25"/>
        <v/>
      </c>
    </row>
    <row r="163" spans="1:50" x14ac:dyDescent="0.25">
      <c r="A163" s="7">
        <f t="shared" si="26"/>
        <v>151</v>
      </c>
      <c r="B163" s="16" t="str">
        <f>IFERROR(VLOOKUP(A163,Awareness!$AJ$11:$AL$179,2,FALSE),"")</f>
        <v/>
      </c>
      <c r="C163" s="16"/>
      <c r="D163" s="16"/>
      <c r="E163" s="16" t="str">
        <f>IFERROR(VLOOKUP(A163,Search!$AJ$18:$AL$181,2,FALSE),"")</f>
        <v/>
      </c>
      <c r="F163" s="16"/>
      <c r="G163" s="16"/>
      <c r="H163" s="16" t="str">
        <f>IFERROR(VLOOKUP(A163,Purchase!$AJ$17:$AL$179,2,FALSE),"")</f>
        <v/>
      </c>
      <c r="I163" s="16"/>
      <c r="J163" s="16"/>
      <c r="K163" s="16" t="str">
        <f>IFERROR(VLOOKUP(A163,'Post Sale'!$AJ$16:$AL$178,2,FALSE),"")</f>
        <v/>
      </c>
      <c r="L163" s="16"/>
      <c r="AQ163" s="148">
        <f t="shared" si="18"/>
        <v>0</v>
      </c>
      <c r="AR163" s="148" t="str">
        <f t="shared" si="19"/>
        <v/>
      </c>
      <c r="AS163" s="148">
        <f t="shared" si="20"/>
        <v>0</v>
      </c>
      <c r="AT163" s="148" t="str">
        <f t="shared" si="21"/>
        <v/>
      </c>
      <c r="AU163" s="148">
        <f t="shared" si="22"/>
        <v>0</v>
      </c>
      <c r="AV163" s="148" t="str">
        <f t="shared" si="23"/>
        <v/>
      </c>
      <c r="AW163" s="148">
        <f t="shared" si="24"/>
        <v>0</v>
      </c>
      <c r="AX163" s="148" t="str">
        <f t="shared" si="25"/>
        <v/>
      </c>
    </row>
    <row r="164" spans="1:50" x14ac:dyDescent="0.25">
      <c r="A164" s="7">
        <f t="shared" si="26"/>
        <v>152</v>
      </c>
      <c r="B164" s="16" t="str">
        <f>IFERROR(VLOOKUP(A164,Awareness!$AJ$11:$AL$179,2,FALSE),"")</f>
        <v/>
      </c>
      <c r="C164" s="16"/>
      <c r="D164" s="16"/>
      <c r="E164" s="16" t="str">
        <f>IFERROR(VLOOKUP(A164,Search!$AJ$18:$AL$181,2,FALSE),"")</f>
        <v/>
      </c>
      <c r="F164" s="16"/>
      <c r="G164" s="16"/>
      <c r="H164" s="16" t="str">
        <f>IFERROR(VLOOKUP(A164,Purchase!$AJ$17:$AL$179,2,FALSE),"")</f>
        <v/>
      </c>
      <c r="I164" s="16"/>
      <c r="J164" s="16"/>
      <c r="K164" s="16" t="str">
        <f>IFERROR(VLOOKUP(A164,'Post Sale'!$AJ$16:$AL$178,2,FALSE),"")</f>
        <v/>
      </c>
      <c r="L164" s="16"/>
      <c r="AQ164" s="148">
        <f t="shared" si="18"/>
        <v>0</v>
      </c>
      <c r="AR164" s="148" t="str">
        <f t="shared" si="19"/>
        <v/>
      </c>
      <c r="AS164" s="148">
        <f t="shared" si="20"/>
        <v>0</v>
      </c>
      <c r="AT164" s="148" t="str">
        <f t="shared" si="21"/>
        <v/>
      </c>
      <c r="AU164" s="148">
        <f t="shared" si="22"/>
        <v>0</v>
      </c>
      <c r="AV164" s="148" t="str">
        <f t="shared" si="23"/>
        <v/>
      </c>
      <c r="AW164" s="148">
        <f t="shared" si="24"/>
        <v>0</v>
      </c>
      <c r="AX164" s="148" t="str">
        <f t="shared" si="25"/>
        <v/>
      </c>
    </row>
    <row r="165" spans="1:50" x14ac:dyDescent="0.25">
      <c r="A165" s="7">
        <f t="shared" si="26"/>
        <v>153</v>
      </c>
      <c r="B165" s="16" t="str">
        <f>IFERROR(VLOOKUP(A165,Awareness!$AJ$11:$AL$179,2,FALSE),"")</f>
        <v/>
      </c>
      <c r="C165" s="16"/>
      <c r="D165" s="16"/>
      <c r="E165" s="16" t="str">
        <f>IFERROR(VLOOKUP(A165,Search!$AJ$18:$AL$181,2,FALSE),"")</f>
        <v/>
      </c>
      <c r="F165" s="16"/>
      <c r="G165" s="16"/>
      <c r="H165" s="16" t="str">
        <f>IFERROR(VLOOKUP(A165,Purchase!$AJ$17:$AL$179,2,FALSE),"")</f>
        <v/>
      </c>
      <c r="I165" s="16"/>
      <c r="J165" s="16"/>
      <c r="K165" s="16" t="str">
        <f>IFERROR(VLOOKUP(A165,'Post Sale'!$AJ$16:$AL$178,2,FALSE),"")</f>
        <v/>
      </c>
      <c r="L165" s="16"/>
      <c r="AQ165" s="148">
        <f t="shared" si="18"/>
        <v>0</v>
      </c>
      <c r="AR165" s="148" t="str">
        <f t="shared" si="19"/>
        <v/>
      </c>
      <c r="AS165" s="148">
        <f t="shared" si="20"/>
        <v>0</v>
      </c>
      <c r="AT165" s="148" t="str">
        <f t="shared" si="21"/>
        <v/>
      </c>
      <c r="AU165" s="148">
        <f t="shared" si="22"/>
        <v>0</v>
      </c>
      <c r="AV165" s="148" t="str">
        <f t="shared" si="23"/>
        <v/>
      </c>
      <c r="AW165" s="148">
        <f t="shared" si="24"/>
        <v>0</v>
      </c>
      <c r="AX165" s="148" t="str">
        <f t="shared" si="25"/>
        <v/>
      </c>
    </row>
    <row r="166" spans="1:50" x14ac:dyDescent="0.25">
      <c r="A166" s="7">
        <f t="shared" si="26"/>
        <v>154</v>
      </c>
      <c r="B166" s="16" t="str">
        <f>IFERROR(VLOOKUP(A166,Awareness!$AJ$11:$AL$179,2,FALSE),"")</f>
        <v/>
      </c>
      <c r="C166" s="16"/>
      <c r="D166" s="16"/>
      <c r="E166" s="16" t="str">
        <f>IFERROR(VLOOKUP(A166,Search!$AJ$18:$AL$181,2,FALSE),"")</f>
        <v/>
      </c>
      <c r="F166" s="16"/>
      <c r="G166" s="16"/>
      <c r="H166" s="16" t="str">
        <f>IFERROR(VLOOKUP(A166,Purchase!$AJ$17:$AL$179,2,FALSE),"")</f>
        <v/>
      </c>
      <c r="I166" s="16"/>
      <c r="J166" s="16"/>
      <c r="K166" s="16" t="str">
        <f>IFERROR(VLOOKUP(A166,'Post Sale'!$AJ$16:$AL$178,2,FALSE),"")</f>
        <v/>
      </c>
      <c r="L166" s="16"/>
      <c r="AQ166" s="148">
        <f t="shared" si="18"/>
        <v>0</v>
      </c>
      <c r="AR166" s="148" t="str">
        <f t="shared" si="19"/>
        <v/>
      </c>
      <c r="AS166" s="148">
        <f t="shared" si="20"/>
        <v>0</v>
      </c>
      <c r="AT166" s="148" t="str">
        <f t="shared" si="21"/>
        <v/>
      </c>
      <c r="AU166" s="148">
        <f t="shared" si="22"/>
        <v>0</v>
      </c>
      <c r="AV166" s="148" t="str">
        <f t="shared" si="23"/>
        <v/>
      </c>
      <c r="AW166" s="148">
        <f t="shared" si="24"/>
        <v>0</v>
      </c>
      <c r="AX166" s="148" t="str">
        <f t="shared" si="25"/>
        <v/>
      </c>
    </row>
    <row r="167" spans="1:50" x14ac:dyDescent="0.25">
      <c r="A167" s="7">
        <f t="shared" si="26"/>
        <v>155</v>
      </c>
      <c r="B167" s="16" t="str">
        <f>IFERROR(VLOOKUP(A167,Awareness!$AJ$11:$AL$179,2,FALSE),"")</f>
        <v/>
      </c>
      <c r="C167" s="16"/>
      <c r="D167" s="16"/>
      <c r="E167" s="16" t="str">
        <f>IFERROR(VLOOKUP(A167,Search!$AJ$18:$AL$181,2,FALSE),"")</f>
        <v/>
      </c>
      <c r="F167" s="16"/>
      <c r="G167" s="16"/>
      <c r="H167" s="16" t="str">
        <f>IFERROR(VLOOKUP(A167,Purchase!$AJ$17:$AL$179,2,FALSE),"")</f>
        <v/>
      </c>
      <c r="I167" s="16"/>
      <c r="J167" s="16"/>
      <c r="K167" s="16" t="str">
        <f>IFERROR(VLOOKUP(A167,'Post Sale'!$AJ$16:$AL$178,2,FALSE),"")</f>
        <v/>
      </c>
      <c r="L167" s="16"/>
      <c r="AQ167" s="148">
        <f t="shared" si="18"/>
        <v>0</v>
      </c>
      <c r="AR167" s="148" t="str">
        <f t="shared" si="19"/>
        <v/>
      </c>
      <c r="AS167" s="148">
        <f t="shared" si="20"/>
        <v>0</v>
      </c>
      <c r="AT167" s="148" t="str">
        <f t="shared" si="21"/>
        <v/>
      </c>
      <c r="AU167" s="148">
        <f t="shared" si="22"/>
        <v>0</v>
      </c>
      <c r="AV167" s="148" t="str">
        <f t="shared" si="23"/>
        <v/>
      </c>
      <c r="AW167" s="148">
        <f t="shared" si="24"/>
        <v>0</v>
      </c>
      <c r="AX167" s="148" t="str">
        <f t="shared" si="25"/>
        <v/>
      </c>
    </row>
    <row r="168" spans="1:50" x14ac:dyDescent="0.25">
      <c r="A168" s="7">
        <f t="shared" si="26"/>
        <v>156</v>
      </c>
      <c r="B168" s="16" t="str">
        <f>IFERROR(VLOOKUP(A168,Awareness!$AJ$11:$AL$179,2,FALSE),"")</f>
        <v/>
      </c>
      <c r="C168" s="16"/>
      <c r="D168" s="16"/>
      <c r="E168" s="16" t="str">
        <f>IFERROR(VLOOKUP(A168,Search!$AJ$18:$AL$181,2,FALSE),"")</f>
        <v/>
      </c>
      <c r="F168" s="16"/>
      <c r="G168" s="16"/>
      <c r="H168" s="16" t="str">
        <f>IFERROR(VLOOKUP(A168,Purchase!$AJ$17:$AL$179,2,FALSE),"")</f>
        <v/>
      </c>
      <c r="I168" s="16"/>
      <c r="J168" s="16"/>
      <c r="K168" s="16" t="str">
        <f>IFERROR(VLOOKUP(A168,'Post Sale'!$AJ$16:$AL$178,2,FALSE),"")</f>
        <v/>
      </c>
      <c r="L168" s="16"/>
      <c r="AQ168" s="148">
        <f t="shared" si="18"/>
        <v>0</v>
      </c>
      <c r="AR168" s="148" t="str">
        <f t="shared" si="19"/>
        <v/>
      </c>
      <c r="AS168" s="148">
        <f t="shared" si="20"/>
        <v>0</v>
      </c>
      <c r="AT168" s="148" t="str">
        <f t="shared" si="21"/>
        <v/>
      </c>
      <c r="AU168" s="148">
        <f t="shared" si="22"/>
        <v>0</v>
      </c>
      <c r="AV168" s="148" t="str">
        <f t="shared" si="23"/>
        <v/>
      </c>
      <c r="AW168" s="148">
        <f t="shared" si="24"/>
        <v>0</v>
      </c>
      <c r="AX168" s="148" t="str">
        <f t="shared" si="25"/>
        <v/>
      </c>
    </row>
    <row r="169" spans="1:50" x14ac:dyDescent="0.25">
      <c r="A169" s="7">
        <f t="shared" si="26"/>
        <v>157</v>
      </c>
      <c r="B169" s="16" t="str">
        <f>IFERROR(VLOOKUP(A169,Awareness!$AJ$11:$AL$179,2,FALSE),"")</f>
        <v/>
      </c>
      <c r="C169" s="16"/>
      <c r="D169" s="16"/>
      <c r="E169" s="16" t="str">
        <f>IFERROR(VLOOKUP(A169,Search!$AJ$18:$AL$181,2,FALSE),"")</f>
        <v/>
      </c>
      <c r="F169" s="16"/>
      <c r="G169" s="16"/>
      <c r="H169" s="16" t="str">
        <f>IFERROR(VLOOKUP(A169,Purchase!$AJ$17:$AL$179,2,FALSE),"")</f>
        <v/>
      </c>
      <c r="I169" s="16"/>
      <c r="J169" s="16"/>
      <c r="K169" s="16" t="str">
        <f>IFERROR(VLOOKUP(A169,'Post Sale'!$AJ$16:$AL$178,2,FALSE),"")</f>
        <v/>
      </c>
      <c r="L169" s="16"/>
      <c r="AQ169" s="148">
        <f t="shared" si="18"/>
        <v>0</v>
      </c>
      <c r="AR169" s="148" t="str">
        <f t="shared" si="19"/>
        <v/>
      </c>
      <c r="AS169" s="148">
        <f t="shared" si="20"/>
        <v>0</v>
      </c>
      <c r="AT169" s="148" t="str">
        <f t="shared" si="21"/>
        <v/>
      </c>
      <c r="AU169" s="148">
        <f t="shared" si="22"/>
        <v>0</v>
      </c>
      <c r="AV169" s="148" t="str">
        <f t="shared" si="23"/>
        <v/>
      </c>
      <c r="AW169" s="148">
        <f t="shared" si="24"/>
        <v>0</v>
      </c>
      <c r="AX169" s="148" t="str">
        <f t="shared" si="25"/>
        <v/>
      </c>
    </row>
    <row r="170" spans="1:50" x14ac:dyDescent="0.25">
      <c r="A170" s="7">
        <f t="shared" si="26"/>
        <v>158</v>
      </c>
      <c r="B170" s="16" t="str">
        <f>IFERROR(VLOOKUP(A170,Awareness!$AJ$11:$AL$179,2,FALSE),"")</f>
        <v/>
      </c>
      <c r="C170" s="16"/>
      <c r="D170" s="16"/>
      <c r="E170" s="16" t="str">
        <f>IFERROR(VLOOKUP(A170,Search!$AJ$18:$AL$181,2,FALSE),"")</f>
        <v/>
      </c>
      <c r="F170" s="16"/>
      <c r="G170" s="16"/>
      <c r="H170" s="16" t="str">
        <f>IFERROR(VLOOKUP(A170,Purchase!$AJ$17:$AL$179,2,FALSE),"")</f>
        <v/>
      </c>
      <c r="I170" s="16"/>
      <c r="J170" s="16"/>
      <c r="K170" s="16" t="str">
        <f>IFERROR(VLOOKUP(A170,'Post Sale'!$AJ$16:$AL$178,2,FALSE),"")</f>
        <v/>
      </c>
      <c r="L170" s="16"/>
      <c r="AQ170" s="148">
        <f t="shared" si="18"/>
        <v>0</v>
      </c>
      <c r="AR170" s="148" t="str">
        <f t="shared" si="19"/>
        <v/>
      </c>
      <c r="AS170" s="148">
        <f t="shared" si="20"/>
        <v>0</v>
      </c>
      <c r="AT170" s="148" t="str">
        <f t="shared" si="21"/>
        <v/>
      </c>
      <c r="AU170" s="148">
        <f t="shared" si="22"/>
        <v>0</v>
      </c>
      <c r="AV170" s="148" t="str">
        <f t="shared" si="23"/>
        <v/>
      </c>
      <c r="AW170" s="148">
        <f t="shared" si="24"/>
        <v>0</v>
      </c>
      <c r="AX170" s="148" t="str">
        <f t="shared" si="25"/>
        <v/>
      </c>
    </row>
    <row r="171" spans="1:50" x14ac:dyDescent="0.25">
      <c r="A171" s="7">
        <f t="shared" si="26"/>
        <v>159</v>
      </c>
      <c r="B171" s="16" t="str">
        <f>IFERROR(VLOOKUP(A171,Awareness!$AJ$11:$AL$179,2,FALSE),"")</f>
        <v/>
      </c>
      <c r="C171" s="16"/>
      <c r="D171" s="16"/>
      <c r="E171" s="16" t="str">
        <f>IFERROR(VLOOKUP(A171,Search!$AJ$18:$AL$181,2,FALSE),"")</f>
        <v/>
      </c>
      <c r="F171" s="16"/>
      <c r="G171" s="16"/>
      <c r="H171" s="16" t="str">
        <f>IFERROR(VLOOKUP(A171,Purchase!$AJ$17:$AL$179,2,FALSE),"")</f>
        <v/>
      </c>
      <c r="I171" s="16"/>
      <c r="J171" s="16"/>
      <c r="K171" s="16" t="str">
        <f>IFERROR(VLOOKUP(A171,'Post Sale'!$AJ$16:$AL$178,2,FALSE),"")</f>
        <v/>
      </c>
      <c r="L171" s="16"/>
      <c r="AQ171" s="148">
        <f t="shared" si="18"/>
        <v>0</v>
      </c>
      <c r="AR171" s="148" t="str">
        <f t="shared" si="19"/>
        <v/>
      </c>
      <c r="AS171" s="148">
        <f t="shared" si="20"/>
        <v>0</v>
      </c>
      <c r="AT171" s="148" t="str">
        <f t="shared" si="21"/>
        <v/>
      </c>
      <c r="AU171" s="148">
        <f t="shared" si="22"/>
        <v>0</v>
      </c>
      <c r="AV171" s="148" t="str">
        <f t="shared" si="23"/>
        <v/>
      </c>
      <c r="AW171" s="148">
        <f t="shared" si="24"/>
        <v>0</v>
      </c>
      <c r="AX171" s="148" t="str">
        <f t="shared" si="25"/>
        <v/>
      </c>
    </row>
    <row r="172" spans="1:50" x14ac:dyDescent="0.25">
      <c r="A172" s="7">
        <f t="shared" si="26"/>
        <v>160</v>
      </c>
      <c r="B172" s="16" t="str">
        <f>IFERROR(VLOOKUP(A172,Awareness!$AJ$11:$AL$179,2,FALSE),"")</f>
        <v/>
      </c>
      <c r="C172" s="16"/>
      <c r="D172" s="16"/>
      <c r="E172" s="16" t="str">
        <f>IFERROR(VLOOKUP(A172,Search!$AJ$18:$AL$181,2,FALSE),"")</f>
        <v/>
      </c>
      <c r="F172" s="16"/>
      <c r="G172" s="16"/>
      <c r="H172" s="16" t="str">
        <f>IFERROR(VLOOKUP(A172,Purchase!$AJ$17:$AL$179,2,FALSE),"")</f>
        <v/>
      </c>
      <c r="I172" s="16"/>
      <c r="J172" s="16"/>
      <c r="K172" s="16" t="str">
        <f>IFERROR(VLOOKUP(A172,'Post Sale'!$AJ$16:$AL$178,2,FALSE),"")</f>
        <v/>
      </c>
      <c r="L172" s="16"/>
      <c r="AQ172" s="148">
        <f t="shared" si="18"/>
        <v>0</v>
      </c>
      <c r="AR172" s="148" t="str">
        <f t="shared" si="19"/>
        <v/>
      </c>
      <c r="AS172" s="148">
        <f t="shared" si="20"/>
        <v>0</v>
      </c>
      <c r="AT172" s="148" t="str">
        <f t="shared" si="21"/>
        <v/>
      </c>
      <c r="AU172" s="148">
        <f t="shared" si="22"/>
        <v>0</v>
      </c>
      <c r="AV172" s="148" t="str">
        <f t="shared" si="23"/>
        <v/>
      </c>
      <c r="AW172" s="148">
        <f t="shared" si="24"/>
        <v>0</v>
      </c>
      <c r="AX172" s="148" t="str">
        <f t="shared" si="25"/>
        <v/>
      </c>
    </row>
  </sheetData>
  <sheetProtection algorithmName="SHA-512" hashValue="50ww1vX/ja0RFcjGQRkgOoHs6obJyQaHiksO/cCGo7I1ucJQDFEJk8v2ZyjXW0R6t9qJ1hFhGL8Mxs9Mm/rtvQ==" saltValue="o5Nl1mg+1jtlOP+wTJvwvQ==" spinCount="100000" sheet="1" objects="1" scenarios="1"/>
  <mergeCells count="13">
    <mergeCell ref="B2:E7"/>
    <mergeCell ref="B11:B12"/>
    <mergeCell ref="C11:C12"/>
    <mergeCell ref="E11:E12"/>
    <mergeCell ref="F11:F12"/>
    <mergeCell ref="B9:C9"/>
    <mergeCell ref="H11:H12"/>
    <mergeCell ref="K11:K12"/>
    <mergeCell ref="I11:I12"/>
    <mergeCell ref="L11:L12"/>
    <mergeCell ref="E9:F9"/>
    <mergeCell ref="H9:I9"/>
    <mergeCell ref="K9:L9"/>
  </mergeCells>
  <conditionalFormatting sqref="C13:C172">
    <cfRule type="duplicateValues" dxfId="10" priority="10"/>
    <cfRule type="duplicateValues" dxfId="9" priority="11"/>
  </conditionalFormatting>
  <conditionalFormatting sqref="F116:F172">
    <cfRule type="duplicateValues" dxfId="8" priority="9"/>
  </conditionalFormatting>
  <conditionalFormatting sqref="I116:I172">
    <cfRule type="duplicateValues" dxfId="7" priority="7"/>
    <cfRule type="duplicateValues" dxfId="6" priority="8"/>
  </conditionalFormatting>
  <conditionalFormatting sqref="F13:F115">
    <cfRule type="duplicateValues" dxfId="5" priority="5"/>
    <cfRule type="duplicateValues" dxfId="4" priority="6"/>
  </conditionalFormatting>
  <conditionalFormatting sqref="I13:I115">
    <cfRule type="duplicateValues" dxfId="3" priority="3"/>
    <cfRule type="duplicateValues" dxfId="2" priority="4"/>
  </conditionalFormatting>
  <conditionalFormatting sqref="L13:L115">
    <cfRule type="duplicateValues" dxfId="1" priority="1"/>
    <cfRule type="duplicateValues" dxfId="0" priority="2"/>
  </conditionalFormatting>
  <dataValidations count="3">
    <dataValidation type="decimal" allowBlank="1" showInputMessage="1" showErrorMessage="1" error="Only enter 1 to 20_x000a_" sqref="I116:I172 C116:C172 F116:F172 L116:L172" xr:uid="{00000000-0002-0000-0500-000001000000}">
      <formula1>1</formula1>
      <formula2>20</formula2>
    </dataValidation>
    <dataValidation type="whole" allowBlank="1" showInputMessage="1" showErrorMessage="1" error="Only enter 1 to 10_x000a_" sqref="C13:C115 F13:F115 I13:I115" xr:uid="{FA7D31BA-3B39-4F38-A0A2-9D1597B13D00}">
      <formula1>1</formula1>
      <formula2>10</formula2>
    </dataValidation>
    <dataValidation type="whole" allowBlank="1" showInputMessage="1" showErrorMessage="1" error="Only enter 1 to 5_x000a_" sqref="L13:L115" xr:uid="{5BEAF6D6-BCED-4DA6-A8ED-F945670315EA}">
      <formula1>1</formula1>
      <formula2>5</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D2:J46"/>
  <sheetViews>
    <sheetView workbookViewId="0">
      <selection sqref="A1:XFD1048576"/>
    </sheetView>
  </sheetViews>
  <sheetFormatPr defaultColWidth="8.85546875" defaultRowHeight="15.75" x14ac:dyDescent="0.25"/>
  <cols>
    <col min="1" max="3" width="8.85546875" style="54"/>
    <col min="4" max="4" width="3.28515625" style="54" customWidth="1"/>
    <col min="5" max="6" width="55.7109375" style="54" customWidth="1"/>
    <col min="7" max="7" width="3.7109375" style="54" customWidth="1"/>
    <col min="8" max="9" width="8.85546875" style="54"/>
    <col min="10" max="10" width="21" style="54" customWidth="1"/>
    <col min="11" max="16384" width="8.85546875" style="54"/>
  </cols>
  <sheetData>
    <row r="2" spans="4:10" ht="16.5" thickBot="1" x14ac:dyDescent="0.3"/>
    <row r="3" spans="4:10" ht="29.25" thickBot="1" x14ac:dyDescent="0.3">
      <c r="E3" s="309" t="s">
        <v>268</v>
      </c>
      <c r="F3" s="310"/>
      <c r="J3" s="55"/>
    </row>
    <row r="4" spans="4:10" ht="24" thickBot="1" x14ac:dyDescent="0.3">
      <c r="E4" s="56" t="s">
        <v>269</v>
      </c>
      <c r="F4" s="56" t="s">
        <v>270</v>
      </c>
      <c r="J4" s="55"/>
    </row>
    <row r="5" spans="4:10" x14ac:dyDescent="0.25">
      <c r="D5" s="57">
        <v>1</v>
      </c>
      <c r="E5" s="58" t="str">
        <f t="shared" ref="E5:E24" si="0">IFERROR(VLOOKUP($D5,ss,2,FALSE),"???")</f>
        <v>???</v>
      </c>
      <c r="F5" s="58" t="str">
        <f t="shared" ref="F5:F24" si="1">IFERROR(VLOOKUP($D5,ws,2,FALSE),"???")</f>
        <v>???</v>
      </c>
      <c r="J5" s="59"/>
    </row>
    <row r="6" spans="4:10" x14ac:dyDescent="0.25">
      <c r="D6" s="57">
        <v>2</v>
      </c>
      <c r="E6" s="58" t="str">
        <f t="shared" si="0"/>
        <v>???</v>
      </c>
      <c r="F6" s="58" t="str">
        <f t="shared" si="1"/>
        <v>???</v>
      </c>
    </row>
    <row r="7" spans="4:10" x14ac:dyDescent="0.25">
      <c r="D7" s="57">
        <v>3</v>
      </c>
      <c r="E7" s="58" t="str">
        <f t="shared" si="0"/>
        <v>???</v>
      </c>
      <c r="F7" s="58" t="str">
        <f t="shared" si="1"/>
        <v>???</v>
      </c>
    </row>
    <row r="8" spans="4:10" x14ac:dyDescent="0.25">
      <c r="D8" s="57">
        <v>4</v>
      </c>
      <c r="E8" s="58" t="str">
        <f t="shared" si="0"/>
        <v>???</v>
      </c>
      <c r="F8" s="58" t="str">
        <f t="shared" si="1"/>
        <v>???</v>
      </c>
    </row>
    <row r="9" spans="4:10" x14ac:dyDescent="0.25">
      <c r="D9" s="57">
        <v>5</v>
      </c>
      <c r="E9" s="58" t="str">
        <f t="shared" si="0"/>
        <v>???</v>
      </c>
      <c r="F9" s="58" t="str">
        <f t="shared" si="1"/>
        <v>???</v>
      </c>
    </row>
    <row r="10" spans="4:10" x14ac:dyDescent="0.25">
      <c r="D10" s="57">
        <v>6</v>
      </c>
      <c r="E10" s="58" t="str">
        <f t="shared" si="0"/>
        <v>???</v>
      </c>
      <c r="F10" s="58" t="str">
        <f t="shared" si="1"/>
        <v>???</v>
      </c>
    </row>
    <row r="11" spans="4:10" x14ac:dyDescent="0.25">
      <c r="D11" s="57">
        <v>7</v>
      </c>
      <c r="E11" s="58" t="str">
        <f t="shared" si="0"/>
        <v>???</v>
      </c>
      <c r="F11" s="58" t="str">
        <f t="shared" si="1"/>
        <v>???</v>
      </c>
    </row>
    <row r="12" spans="4:10" x14ac:dyDescent="0.25">
      <c r="D12" s="57">
        <v>8</v>
      </c>
      <c r="E12" s="58" t="str">
        <f t="shared" si="0"/>
        <v>???</v>
      </c>
      <c r="F12" s="58" t="str">
        <f t="shared" si="1"/>
        <v>???</v>
      </c>
    </row>
    <row r="13" spans="4:10" x14ac:dyDescent="0.25">
      <c r="D13" s="57">
        <v>9</v>
      </c>
      <c r="E13" s="58" t="str">
        <f t="shared" si="0"/>
        <v>???</v>
      </c>
      <c r="F13" s="58" t="str">
        <f t="shared" si="1"/>
        <v>???</v>
      </c>
    </row>
    <row r="14" spans="4:10" x14ac:dyDescent="0.25">
      <c r="D14" s="57">
        <v>10</v>
      </c>
      <c r="E14" s="58" t="str">
        <f t="shared" si="0"/>
        <v>???</v>
      </c>
      <c r="F14" s="58" t="str">
        <f t="shared" si="1"/>
        <v>???</v>
      </c>
    </row>
    <row r="15" spans="4:10" x14ac:dyDescent="0.25">
      <c r="D15" s="57">
        <v>11</v>
      </c>
      <c r="E15" s="58" t="str">
        <f t="shared" si="0"/>
        <v>???</v>
      </c>
      <c r="F15" s="58" t="str">
        <f t="shared" si="1"/>
        <v>???</v>
      </c>
    </row>
    <row r="16" spans="4:10" x14ac:dyDescent="0.25">
      <c r="D16" s="57">
        <v>12</v>
      </c>
      <c r="E16" s="58" t="str">
        <f t="shared" si="0"/>
        <v>???</v>
      </c>
      <c r="F16" s="58" t="str">
        <f t="shared" si="1"/>
        <v>???</v>
      </c>
    </row>
    <row r="17" spans="4:6" x14ac:dyDescent="0.25">
      <c r="D17" s="57">
        <v>13</v>
      </c>
      <c r="E17" s="58" t="str">
        <f t="shared" si="0"/>
        <v>???</v>
      </c>
      <c r="F17" s="58" t="str">
        <f t="shared" si="1"/>
        <v>???</v>
      </c>
    </row>
    <row r="18" spans="4:6" x14ac:dyDescent="0.25">
      <c r="D18" s="57">
        <v>14</v>
      </c>
      <c r="E18" s="58" t="str">
        <f t="shared" si="0"/>
        <v>???</v>
      </c>
      <c r="F18" s="58" t="str">
        <f t="shared" si="1"/>
        <v>???</v>
      </c>
    </row>
    <row r="19" spans="4:6" x14ac:dyDescent="0.25">
      <c r="D19" s="57">
        <v>15</v>
      </c>
      <c r="E19" s="58" t="str">
        <f t="shared" si="0"/>
        <v>???</v>
      </c>
      <c r="F19" s="58" t="str">
        <f t="shared" si="1"/>
        <v>???</v>
      </c>
    </row>
    <row r="20" spans="4:6" x14ac:dyDescent="0.25">
      <c r="D20" s="57">
        <v>16</v>
      </c>
      <c r="E20" s="58" t="str">
        <f t="shared" si="0"/>
        <v>???</v>
      </c>
      <c r="F20" s="58" t="str">
        <f t="shared" si="1"/>
        <v>???</v>
      </c>
    </row>
    <row r="21" spans="4:6" x14ac:dyDescent="0.25">
      <c r="D21" s="57">
        <v>17</v>
      </c>
      <c r="E21" s="58" t="str">
        <f t="shared" si="0"/>
        <v>???</v>
      </c>
      <c r="F21" s="58" t="str">
        <f t="shared" si="1"/>
        <v>???</v>
      </c>
    </row>
    <row r="22" spans="4:6" x14ac:dyDescent="0.25">
      <c r="D22" s="57">
        <v>18</v>
      </c>
      <c r="E22" s="58" t="str">
        <f t="shared" si="0"/>
        <v>???</v>
      </c>
      <c r="F22" s="58" t="str">
        <f t="shared" si="1"/>
        <v>???</v>
      </c>
    </row>
    <row r="23" spans="4:6" x14ac:dyDescent="0.25">
      <c r="D23" s="57">
        <v>19</v>
      </c>
      <c r="E23" s="58" t="str">
        <f t="shared" si="0"/>
        <v>???</v>
      </c>
      <c r="F23" s="58" t="str">
        <f t="shared" si="1"/>
        <v>???</v>
      </c>
    </row>
    <row r="24" spans="4:6" ht="16.5" thickBot="1" x14ac:dyDescent="0.3">
      <c r="D24" s="57">
        <v>20</v>
      </c>
      <c r="E24" s="60" t="str">
        <f t="shared" si="0"/>
        <v>???</v>
      </c>
      <c r="F24" s="60" t="str">
        <f t="shared" si="1"/>
        <v>???</v>
      </c>
    </row>
    <row r="25" spans="4:6" ht="24" thickBot="1" x14ac:dyDescent="0.3">
      <c r="D25" s="57"/>
      <c r="E25" s="56" t="s">
        <v>271</v>
      </c>
      <c r="F25" s="56" t="s">
        <v>272</v>
      </c>
    </row>
    <row r="26" spans="4:6" x14ac:dyDescent="0.25">
      <c r="D26" s="57">
        <v>1</v>
      </c>
      <c r="E26" s="58" t="str">
        <f t="shared" ref="E26:E45" si="2">IFERROR(VLOOKUP($D26,os,2,FALSE),"???")</f>
        <v>???</v>
      </c>
      <c r="F26" s="58" t="str">
        <f t="shared" ref="F26:F45" si="3">IFERROR(VLOOKUP($D26,ts,2,FALSE),"???")</f>
        <v>???</v>
      </c>
    </row>
    <row r="27" spans="4:6" x14ac:dyDescent="0.25">
      <c r="D27" s="57">
        <v>2</v>
      </c>
      <c r="E27" s="58" t="str">
        <f t="shared" si="2"/>
        <v>???</v>
      </c>
      <c r="F27" s="58" t="str">
        <f t="shared" si="3"/>
        <v>???</v>
      </c>
    </row>
    <row r="28" spans="4:6" x14ac:dyDescent="0.25">
      <c r="D28" s="57">
        <v>3</v>
      </c>
      <c r="E28" s="58" t="str">
        <f t="shared" si="2"/>
        <v>???</v>
      </c>
      <c r="F28" s="58" t="str">
        <f t="shared" si="3"/>
        <v>???</v>
      </c>
    </row>
    <row r="29" spans="4:6" x14ac:dyDescent="0.25">
      <c r="D29" s="57">
        <v>4</v>
      </c>
      <c r="E29" s="58" t="str">
        <f t="shared" si="2"/>
        <v>???</v>
      </c>
      <c r="F29" s="58" t="str">
        <f t="shared" si="3"/>
        <v>???</v>
      </c>
    </row>
    <row r="30" spans="4:6" x14ac:dyDescent="0.25">
      <c r="D30" s="57">
        <v>5</v>
      </c>
      <c r="E30" s="58" t="str">
        <f t="shared" si="2"/>
        <v>???</v>
      </c>
      <c r="F30" s="58" t="str">
        <f t="shared" si="3"/>
        <v>???</v>
      </c>
    </row>
    <row r="31" spans="4:6" x14ac:dyDescent="0.25">
      <c r="D31" s="57">
        <v>6</v>
      </c>
      <c r="E31" s="58" t="str">
        <f t="shared" si="2"/>
        <v>???</v>
      </c>
      <c r="F31" s="58" t="str">
        <f t="shared" si="3"/>
        <v>???</v>
      </c>
    </row>
    <row r="32" spans="4:6" x14ac:dyDescent="0.25">
      <c r="D32" s="57">
        <v>7</v>
      </c>
      <c r="E32" s="58" t="str">
        <f t="shared" si="2"/>
        <v>???</v>
      </c>
      <c r="F32" s="58" t="str">
        <f t="shared" si="3"/>
        <v>???</v>
      </c>
    </row>
    <row r="33" spans="4:6" x14ac:dyDescent="0.25">
      <c r="D33" s="57">
        <v>8</v>
      </c>
      <c r="E33" s="58" t="str">
        <f t="shared" si="2"/>
        <v>???</v>
      </c>
      <c r="F33" s="58" t="str">
        <f t="shared" si="3"/>
        <v>???</v>
      </c>
    </row>
    <row r="34" spans="4:6" x14ac:dyDescent="0.25">
      <c r="D34" s="57">
        <v>9</v>
      </c>
      <c r="E34" s="58" t="str">
        <f t="shared" si="2"/>
        <v>???</v>
      </c>
      <c r="F34" s="58" t="str">
        <f t="shared" si="3"/>
        <v>???</v>
      </c>
    </row>
    <row r="35" spans="4:6" x14ac:dyDescent="0.25">
      <c r="D35" s="57">
        <v>10</v>
      </c>
      <c r="E35" s="58" t="str">
        <f t="shared" si="2"/>
        <v>???</v>
      </c>
      <c r="F35" s="58" t="str">
        <f t="shared" si="3"/>
        <v>???</v>
      </c>
    </row>
    <row r="36" spans="4:6" x14ac:dyDescent="0.25">
      <c r="D36" s="57">
        <v>11</v>
      </c>
      <c r="E36" s="58" t="str">
        <f t="shared" si="2"/>
        <v>???</v>
      </c>
      <c r="F36" s="58" t="str">
        <f t="shared" si="3"/>
        <v>???</v>
      </c>
    </row>
    <row r="37" spans="4:6" x14ac:dyDescent="0.25">
      <c r="D37" s="57">
        <v>12</v>
      </c>
      <c r="E37" s="58" t="str">
        <f t="shared" si="2"/>
        <v>???</v>
      </c>
      <c r="F37" s="58" t="str">
        <f t="shared" si="3"/>
        <v>???</v>
      </c>
    </row>
    <row r="38" spans="4:6" x14ac:dyDescent="0.25">
      <c r="D38" s="57">
        <v>13</v>
      </c>
      <c r="E38" s="58" t="str">
        <f t="shared" si="2"/>
        <v>???</v>
      </c>
      <c r="F38" s="58" t="str">
        <f t="shared" si="3"/>
        <v>???</v>
      </c>
    </row>
    <row r="39" spans="4:6" x14ac:dyDescent="0.25">
      <c r="D39" s="57">
        <v>14</v>
      </c>
      <c r="E39" s="58" t="str">
        <f t="shared" si="2"/>
        <v>???</v>
      </c>
      <c r="F39" s="58" t="str">
        <f t="shared" si="3"/>
        <v>???</v>
      </c>
    </row>
    <row r="40" spans="4:6" x14ac:dyDescent="0.25">
      <c r="D40" s="57">
        <v>15</v>
      </c>
      <c r="E40" s="58" t="str">
        <f t="shared" si="2"/>
        <v>???</v>
      </c>
      <c r="F40" s="58" t="str">
        <f t="shared" si="3"/>
        <v>???</v>
      </c>
    </row>
    <row r="41" spans="4:6" x14ac:dyDescent="0.25">
      <c r="D41" s="57">
        <v>16</v>
      </c>
      <c r="E41" s="58" t="str">
        <f t="shared" si="2"/>
        <v>???</v>
      </c>
      <c r="F41" s="58" t="str">
        <f t="shared" si="3"/>
        <v>???</v>
      </c>
    </row>
    <row r="42" spans="4:6" x14ac:dyDescent="0.25">
      <c r="D42" s="57">
        <v>17</v>
      </c>
      <c r="E42" s="58" t="str">
        <f t="shared" si="2"/>
        <v>???</v>
      </c>
      <c r="F42" s="58" t="str">
        <f t="shared" si="3"/>
        <v>???</v>
      </c>
    </row>
    <row r="43" spans="4:6" x14ac:dyDescent="0.25">
      <c r="D43" s="57">
        <v>18</v>
      </c>
      <c r="E43" s="58" t="str">
        <f t="shared" si="2"/>
        <v>???</v>
      </c>
      <c r="F43" s="58" t="str">
        <f t="shared" si="3"/>
        <v>???</v>
      </c>
    </row>
    <row r="44" spans="4:6" x14ac:dyDescent="0.25">
      <c r="D44" s="57">
        <v>19</v>
      </c>
      <c r="E44" s="58" t="str">
        <f t="shared" si="2"/>
        <v>???</v>
      </c>
      <c r="F44" s="58" t="str">
        <f t="shared" si="3"/>
        <v>???</v>
      </c>
    </row>
    <row r="45" spans="4:6" ht="16.5" thickBot="1" x14ac:dyDescent="0.3">
      <c r="D45" s="57">
        <v>20</v>
      </c>
      <c r="E45" s="60" t="str">
        <f t="shared" si="2"/>
        <v>???</v>
      </c>
      <c r="F45" s="60" t="str">
        <f t="shared" si="3"/>
        <v>???</v>
      </c>
    </row>
    <row r="46" spans="4:6" x14ac:dyDescent="0.25">
      <c r="D46" s="57"/>
    </row>
  </sheetData>
  <sheetProtection algorithmName="SHA-512" hashValue="WLadpNGlDs1D5eFO2SkUj2kh8uZ+hcLCRluaLvzanGddCLXhQc/PqWTjtiCV5KjNZOeEa7yMMGmqjXA+mEumWQ==" saltValue="QlFp07EcHbYLxtWvXuQQIg==" spinCount="100000" sheet="1" objects="1" scenarios="1"/>
  <mergeCells count="1">
    <mergeCell ref="E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E21CC-4A0F-41B4-9529-CB7DBD8DEFD4}">
  <sheetPr codeName="Sheet9">
    <pageSetUpPr fitToPage="1"/>
  </sheetPr>
  <dimension ref="B1:BU59"/>
  <sheetViews>
    <sheetView zoomScaleNormal="100" workbookViewId="0">
      <selection activeCell="C2" sqref="C2:S2"/>
    </sheetView>
  </sheetViews>
  <sheetFormatPr defaultRowHeight="15" x14ac:dyDescent="0.25"/>
  <cols>
    <col min="1" max="1" width="2.42578125" style="107" customWidth="1"/>
    <col min="2" max="2" width="1.85546875" style="107" customWidth="1"/>
    <col min="3" max="6" width="13.42578125" style="107" customWidth="1"/>
    <col min="7" max="7" width="1.85546875" style="107" customWidth="1"/>
    <col min="8" max="11" width="9.140625" style="107"/>
    <col min="12" max="12" width="1.85546875" style="107" customWidth="1"/>
    <col min="13" max="16" width="9.140625" style="107"/>
    <col min="17" max="17" width="2" style="107" customWidth="1"/>
    <col min="18" max="22" width="9.140625" style="107"/>
    <col min="23" max="23" width="1.85546875" style="107" customWidth="1"/>
    <col min="24" max="27" width="9.140625" style="107"/>
    <col min="28" max="28" width="1.85546875" style="107" customWidth="1"/>
    <col min="29" max="30" width="9.140625" style="107"/>
    <col min="31" max="73" width="9.140625" style="5"/>
    <col min="74" max="16384" width="9.140625" style="107"/>
  </cols>
  <sheetData>
    <row r="1" spans="2:54" ht="15.75" thickBot="1" x14ac:dyDescent="0.3"/>
    <row r="2" spans="2:54" ht="24.75" customHeight="1" thickBot="1" x14ac:dyDescent="0.3">
      <c r="C2" s="314" t="s">
        <v>348</v>
      </c>
      <c r="D2" s="315"/>
      <c r="E2" s="315"/>
      <c r="F2" s="315"/>
      <c r="G2" s="315"/>
      <c r="H2" s="315"/>
      <c r="I2" s="315"/>
      <c r="J2" s="315"/>
      <c r="K2" s="315"/>
      <c r="L2" s="315"/>
      <c r="M2" s="315"/>
      <c r="N2" s="315"/>
      <c r="O2" s="315"/>
      <c r="P2" s="315"/>
      <c r="Q2" s="315"/>
      <c r="R2" s="315"/>
      <c r="S2" s="316"/>
    </row>
    <row r="3" spans="2:54" ht="15.75" thickBot="1" x14ac:dyDescent="0.3"/>
    <row r="4" spans="2:54" ht="9.75" customHeight="1" thickBot="1" x14ac:dyDescent="0.3">
      <c r="B4" s="108"/>
      <c r="C4" s="109"/>
      <c r="D4" s="109"/>
      <c r="E4" s="109"/>
      <c r="F4" s="109"/>
      <c r="G4" s="108"/>
      <c r="H4" s="109"/>
      <c r="I4" s="109"/>
      <c r="J4" s="109"/>
      <c r="K4" s="109"/>
      <c r="L4" s="108"/>
      <c r="M4" s="109"/>
      <c r="N4" s="109"/>
      <c r="O4" s="109"/>
      <c r="P4" s="109"/>
      <c r="Q4" s="108"/>
      <c r="R4" s="109"/>
      <c r="S4" s="109"/>
      <c r="T4" s="109"/>
      <c r="U4" s="109"/>
      <c r="V4" s="109"/>
      <c r="W4" s="108"/>
      <c r="X4" s="109"/>
      <c r="Y4" s="109"/>
      <c r="Z4" s="109"/>
      <c r="AA4" s="109"/>
      <c r="AB4" s="108"/>
    </row>
    <row r="5" spans="2:54" ht="41.25" customHeight="1" thickBot="1" x14ac:dyDescent="0.3">
      <c r="B5" s="110"/>
      <c r="C5" s="323" t="s">
        <v>290</v>
      </c>
      <c r="D5" s="324"/>
      <c r="E5" s="324"/>
      <c r="F5" s="325"/>
      <c r="G5" s="45"/>
      <c r="L5" s="110"/>
      <c r="Q5" s="110"/>
      <c r="W5" s="110"/>
      <c r="AB5" s="110"/>
    </row>
    <row r="6" spans="2:54" ht="30" customHeight="1" x14ac:dyDescent="0.25">
      <c r="B6" s="110"/>
      <c r="C6" s="326">
        <f>'Brand Persona'!I15</f>
        <v>0</v>
      </c>
      <c r="D6" s="327"/>
      <c r="E6" s="327"/>
      <c r="F6" s="328"/>
      <c r="G6" s="110"/>
      <c r="L6" s="110"/>
      <c r="Q6" s="110"/>
      <c r="W6" s="110"/>
      <c r="AB6" s="110"/>
    </row>
    <row r="7" spans="2:54" ht="14.25" customHeight="1" thickBot="1" x14ac:dyDescent="0.3">
      <c r="B7" s="111"/>
      <c r="C7" s="329"/>
      <c r="D7" s="330"/>
      <c r="E7" s="330"/>
      <c r="F7" s="331"/>
      <c r="G7" s="46"/>
      <c r="L7" s="110"/>
      <c r="Q7" s="111"/>
      <c r="W7" s="111"/>
      <c r="AB7" s="110"/>
    </row>
    <row r="8" spans="2:54" ht="9" customHeight="1" thickBot="1" x14ac:dyDescent="0.3">
      <c r="B8" s="112"/>
      <c r="C8" s="44"/>
      <c r="D8" s="44"/>
      <c r="E8" s="44"/>
      <c r="F8" s="44"/>
      <c r="G8" s="47"/>
      <c r="H8" s="109"/>
      <c r="I8" s="109"/>
      <c r="J8" s="109"/>
      <c r="K8" s="109"/>
      <c r="L8" s="108"/>
      <c r="M8" s="109"/>
      <c r="N8" s="109"/>
      <c r="O8" s="109"/>
      <c r="P8" s="109"/>
      <c r="Q8" s="109"/>
      <c r="R8" s="109"/>
      <c r="S8" s="109"/>
      <c r="T8" s="109"/>
      <c r="U8" s="109"/>
      <c r="V8" s="109"/>
      <c r="W8" s="109"/>
      <c r="X8" s="109"/>
      <c r="Y8" s="109"/>
      <c r="Z8" s="109"/>
      <c r="AA8" s="109"/>
      <c r="AB8" s="108"/>
      <c r="AX8" s="5">
        <v>1</v>
      </c>
      <c r="AY8" s="5" t="s">
        <v>275</v>
      </c>
      <c r="BA8" s="5">
        <f>IF(BB8&lt;&gt;"",1+AQ7,+AQ7)</f>
        <v>0</v>
      </c>
      <c r="BB8" s="5" t="str">
        <f>+'Brand Persona'!R17</f>
        <v/>
      </c>
    </row>
    <row r="9" spans="2:54" ht="22.5" customHeight="1" x14ac:dyDescent="0.25">
      <c r="B9" s="113"/>
      <c r="C9" s="311" t="s">
        <v>280</v>
      </c>
      <c r="D9" s="312"/>
      <c r="E9" s="312"/>
      <c r="F9" s="313"/>
      <c r="G9" s="113"/>
      <c r="H9" s="332" t="s">
        <v>282</v>
      </c>
      <c r="I9" s="333"/>
      <c r="J9" s="333"/>
      <c r="K9" s="334"/>
      <c r="L9" s="113"/>
      <c r="M9" s="332" t="s">
        <v>284</v>
      </c>
      <c r="N9" s="333"/>
      <c r="O9" s="333"/>
      <c r="P9" s="334"/>
      <c r="Q9" s="113"/>
      <c r="R9" s="332" t="s">
        <v>286</v>
      </c>
      <c r="S9" s="333"/>
      <c r="T9" s="333"/>
      <c r="U9" s="333"/>
      <c r="V9" s="334"/>
      <c r="W9" s="113"/>
      <c r="X9" s="332" t="s">
        <v>288</v>
      </c>
      <c r="Y9" s="333"/>
      <c r="Z9" s="333"/>
      <c r="AA9" s="334"/>
      <c r="AB9" s="113"/>
      <c r="AR9" s="5">
        <v>1</v>
      </c>
      <c r="AS9" s="5" t="str">
        <f>IFERROR(VLOOKUP(AR9,BA$8:BB$22,2,FALSE),"")</f>
        <v/>
      </c>
      <c r="AX9" s="5">
        <v>2</v>
      </c>
      <c r="AY9" s="5" t="s">
        <v>276</v>
      </c>
      <c r="BA9" s="5">
        <f t="shared" ref="BA9:BA17" si="0">IF(BB9&lt;&gt;"",1+BA8,+BA8)</f>
        <v>0</v>
      </c>
      <c r="BB9" s="5" t="str">
        <f>+'Brand Persona'!R18</f>
        <v/>
      </c>
    </row>
    <row r="10" spans="2:54" ht="22.5" customHeight="1" thickBot="1" x14ac:dyDescent="0.3">
      <c r="B10" s="110"/>
      <c r="C10" s="317"/>
      <c r="D10" s="318"/>
      <c r="E10" s="318"/>
      <c r="F10" s="319"/>
      <c r="G10" s="110"/>
      <c r="H10" s="335" t="s">
        <v>283</v>
      </c>
      <c r="I10" s="336"/>
      <c r="J10" s="336"/>
      <c r="K10" s="337"/>
      <c r="L10" s="110"/>
      <c r="M10" s="335" t="s">
        <v>285</v>
      </c>
      <c r="N10" s="336"/>
      <c r="O10" s="336"/>
      <c r="P10" s="337"/>
      <c r="Q10" s="110"/>
      <c r="R10" s="335" t="s">
        <v>287</v>
      </c>
      <c r="S10" s="336"/>
      <c r="T10" s="336"/>
      <c r="U10" s="336"/>
      <c r="V10" s="337"/>
      <c r="W10" s="110"/>
      <c r="X10" s="335" t="s">
        <v>289</v>
      </c>
      <c r="Y10" s="336"/>
      <c r="Z10" s="336"/>
      <c r="AA10" s="337"/>
      <c r="AB10" s="110"/>
      <c r="AR10" s="5">
        <v>2</v>
      </c>
      <c r="AS10" s="5" t="str">
        <f t="shared" ref="AS10:AS13" si="1">IFERROR(VLOOKUP(AR10,BA$8:BB$22,2,FALSE),"")</f>
        <v/>
      </c>
      <c r="AX10" s="5">
        <v>3</v>
      </c>
      <c r="AY10" s="5" t="s">
        <v>22</v>
      </c>
      <c r="BA10" s="5">
        <f t="shared" si="0"/>
        <v>0</v>
      </c>
      <c r="BB10" s="5" t="str">
        <f>+'Brand Persona'!R19</f>
        <v/>
      </c>
    </row>
    <row r="11" spans="2:54" ht="27.75" customHeight="1" x14ac:dyDescent="0.25">
      <c r="B11" s="110"/>
      <c r="C11" s="48" t="str">
        <f>+AS9</f>
        <v/>
      </c>
      <c r="D11" s="49"/>
      <c r="E11" s="49"/>
      <c r="F11" s="50"/>
      <c r="G11" s="110"/>
      <c r="L11" s="110"/>
      <c r="Q11" s="110"/>
      <c r="W11" s="110"/>
      <c r="AB11" s="110"/>
      <c r="AR11" s="5">
        <v>3</v>
      </c>
      <c r="AS11" s="5" t="str">
        <f t="shared" si="1"/>
        <v/>
      </c>
      <c r="AX11" s="5">
        <v>4</v>
      </c>
      <c r="AY11" s="5" t="s">
        <v>277</v>
      </c>
      <c r="BA11" s="5">
        <f t="shared" si="0"/>
        <v>0</v>
      </c>
      <c r="BB11" s="5" t="str">
        <f>+'Brand Persona'!R20</f>
        <v/>
      </c>
    </row>
    <row r="12" spans="2:54" ht="27.75" customHeight="1" x14ac:dyDescent="0.25">
      <c r="B12" s="110"/>
      <c r="C12" s="48" t="str">
        <f t="shared" ref="C12:C15" si="2">+AS10</f>
        <v/>
      </c>
      <c r="D12" s="49"/>
      <c r="E12" s="49"/>
      <c r="F12" s="50"/>
      <c r="G12" s="110"/>
      <c r="L12" s="110"/>
      <c r="Q12" s="110"/>
      <c r="W12" s="110"/>
      <c r="AB12" s="110"/>
      <c r="AR12" s="5">
        <v>4</v>
      </c>
      <c r="AS12" s="5" t="str">
        <f t="shared" si="1"/>
        <v/>
      </c>
      <c r="AX12" s="5">
        <v>5</v>
      </c>
      <c r="AY12" s="5" t="s">
        <v>278</v>
      </c>
      <c r="BA12" s="5">
        <f t="shared" si="0"/>
        <v>0</v>
      </c>
      <c r="BB12" s="5" t="str">
        <f>+'Brand Persona'!R21</f>
        <v/>
      </c>
    </row>
    <row r="13" spans="2:54" ht="27.75" customHeight="1" x14ac:dyDescent="0.25">
      <c r="B13" s="110"/>
      <c r="C13" s="48" t="str">
        <f t="shared" si="2"/>
        <v/>
      </c>
      <c r="D13" s="49"/>
      <c r="E13" s="49"/>
      <c r="F13" s="50"/>
      <c r="G13" s="110"/>
      <c r="L13" s="110"/>
      <c r="Q13" s="110"/>
      <c r="W13" s="110"/>
      <c r="AB13" s="110"/>
      <c r="AR13" s="5">
        <v>5</v>
      </c>
      <c r="AS13" s="5" t="str">
        <f t="shared" si="1"/>
        <v/>
      </c>
      <c r="AX13" s="5">
        <v>6</v>
      </c>
      <c r="AY13" s="5" t="s">
        <v>276</v>
      </c>
      <c r="BA13" s="5">
        <f t="shared" si="0"/>
        <v>0</v>
      </c>
      <c r="BB13" s="5" t="str">
        <f>+'Brand Persona'!R22</f>
        <v/>
      </c>
    </row>
    <row r="14" spans="2:54" ht="27.75" customHeight="1" x14ac:dyDescent="0.25">
      <c r="B14" s="110"/>
      <c r="C14" s="48" t="str">
        <f t="shared" si="2"/>
        <v/>
      </c>
      <c r="D14" s="49"/>
      <c r="E14" s="49"/>
      <c r="F14" s="50"/>
      <c r="G14" s="110"/>
      <c r="L14" s="110"/>
      <c r="Q14" s="110"/>
      <c r="W14" s="110"/>
      <c r="AB14" s="110"/>
      <c r="AX14" s="5">
        <v>7</v>
      </c>
      <c r="AY14" s="5" t="s">
        <v>276</v>
      </c>
      <c r="BA14" s="5">
        <f t="shared" si="0"/>
        <v>0</v>
      </c>
      <c r="BB14" s="5" t="str">
        <f>+'Brand Persona'!R23</f>
        <v/>
      </c>
    </row>
    <row r="15" spans="2:54" ht="27.75" customHeight="1" thickBot="1" x14ac:dyDescent="0.3">
      <c r="B15" s="110"/>
      <c r="C15" s="51" t="str">
        <f t="shared" si="2"/>
        <v/>
      </c>
      <c r="D15" s="52"/>
      <c r="E15" s="52"/>
      <c r="F15" s="53"/>
      <c r="G15" s="110"/>
      <c r="L15" s="110"/>
      <c r="Q15" s="110"/>
      <c r="W15" s="110"/>
      <c r="AB15" s="110"/>
      <c r="AX15" s="5">
        <v>8</v>
      </c>
      <c r="AY15" s="5" t="s">
        <v>276</v>
      </c>
      <c r="BA15" s="5">
        <f t="shared" si="0"/>
        <v>0</v>
      </c>
      <c r="BB15" s="5" t="str">
        <f>+'Brand Persona'!R24</f>
        <v/>
      </c>
    </row>
    <row r="16" spans="2:54" ht="27.75" customHeight="1" x14ac:dyDescent="0.25">
      <c r="B16" s="110"/>
      <c r="C16" s="311" t="s">
        <v>281</v>
      </c>
      <c r="D16" s="312"/>
      <c r="E16" s="312"/>
      <c r="F16" s="313"/>
      <c r="G16" s="110"/>
      <c r="L16" s="110"/>
      <c r="Q16" s="110"/>
      <c r="W16" s="110"/>
      <c r="AB16" s="110"/>
      <c r="AX16" s="5">
        <v>9</v>
      </c>
      <c r="AY16" s="5" t="s">
        <v>276</v>
      </c>
      <c r="BA16" s="5">
        <f t="shared" si="0"/>
        <v>0</v>
      </c>
      <c r="BB16" s="5" t="str">
        <f>+'Brand Persona'!R25</f>
        <v/>
      </c>
    </row>
    <row r="17" spans="2:54" ht="27.75" customHeight="1" thickBot="1" x14ac:dyDescent="0.3">
      <c r="B17" s="110"/>
      <c r="C17" s="338"/>
      <c r="D17" s="339"/>
      <c r="E17" s="339"/>
      <c r="F17" s="340"/>
      <c r="G17" s="110"/>
      <c r="L17" s="110"/>
      <c r="Q17" s="110"/>
      <c r="W17" s="110"/>
      <c r="AB17" s="110"/>
      <c r="AX17" s="5">
        <v>10</v>
      </c>
      <c r="AY17" s="5" t="s">
        <v>279</v>
      </c>
      <c r="BA17" s="5">
        <f t="shared" si="0"/>
        <v>0</v>
      </c>
      <c r="BB17" s="5" t="str">
        <f>+'Brand Persona'!R26</f>
        <v/>
      </c>
    </row>
    <row r="18" spans="2:54" ht="27.75" customHeight="1" x14ac:dyDescent="0.25">
      <c r="B18" s="110"/>
      <c r="C18" s="114" t="str">
        <f>+AU48</f>
        <v/>
      </c>
      <c r="D18" s="115"/>
      <c r="E18" s="115"/>
      <c r="F18" s="116"/>
      <c r="G18" s="110"/>
      <c r="L18" s="110"/>
      <c r="Q18" s="110"/>
      <c r="W18" s="110"/>
      <c r="AB18" s="110"/>
      <c r="AX18" s="5">
        <v>11</v>
      </c>
      <c r="AY18" s="5" t="s">
        <v>279</v>
      </c>
      <c r="BA18" s="5">
        <f t="shared" ref="BA18:BA21" si="3">IF(BB18&lt;&gt;"",1+BA17,+BA17)</f>
        <v>0</v>
      </c>
      <c r="BB18" s="5" t="str">
        <f>+'Brand Persona'!R27</f>
        <v/>
      </c>
    </row>
    <row r="19" spans="2:54" ht="27.75" customHeight="1" x14ac:dyDescent="0.25">
      <c r="B19" s="110"/>
      <c r="C19" s="117" t="str">
        <f>+AU49</f>
        <v/>
      </c>
      <c r="D19" s="118"/>
      <c r="E19" s="118"/>
      <c r="F19" s="119"/>
      <c r="G19" s="110"/>
      <c r="L19" s="110"/>
      <c r="Q19" s="110"/>
      <c r="W19" s="110"/>
      <c r="AB19" s="110"/>
      <c r="AX19" s="5">
        <v>12</v>
      </c>
      <c r="AY19" s="5" t="s">
        <v>279</v>
      </c>
      <c r="BA19" s="5">
        <f t="shared" si="3"/>
        <v>0</v>
      </c>
      <c r="BB19" s="5" t="str">
        <f>+'Brand Persona'!R28</f>
        <v/>
      </c>
    </row>
    <row r="20" spans="2:54" ht="27.75" customHeight="1" x14ac:dyDescent="0.25">
      <c r="B20" s="110"/>
      <c r="C20" s="117" t="str">
        <f>+AU50</f>
        <v/>
      </c>
      <c r="D20" s="118"/>
      <c r="E20" s="118"/>
      <c r="F20" s="119"/>
      <c r="G20" s="110"/>
      <c r="L20" s="110"/>
      <c r="Q20" s="110"/>
      <c r="W20" s="110"/>
      <c r="AB20" s="110"/>
      <c r="AP20" s="5">
        <v>0</v>
      </c>
      <c r="AS20" s="5">
        <v>0</v>
      </c>
      <c r="AT20" s="5">
        <v>0</v>
      </c>
      <c r="AX20" s="5">
        <v>13</v>
      </c>
      <c r="AY20" s="5" t="s">
        <v>279</v>
      </c>
      <c r="BA20" s="5">
        <f t="shared" si="3"/>
        <v>0</v>
      </c>
      <c r="BB20" s="5" t="str">
        <f>+'Brand Persona'!R29</f>
        <v/>
      </c>
    </row>
    <row r="21" spans="2:54" ht="27.75" customHeight="1" x14ac:dyDescent="0.25">
      <c r="B21" s="110"/>
      <c r="C21" s="117" t="str">
        <f>+AU51</f>
        <v/>
      </c>
      <c r="D21" s="118"/>
      <c r="E21" s="118"/>
      <c r="F21" s="119"/>
      <c r="G21" s="110"/>
      <c r="L21" s="110"/>
      <c r="Q21" s="110"/>
      <c r="W21" s="110"/>
      <c r="AB21" s="110"/>
      <c r="AF21" s="5" t="s">
        <v>340</v>
      </c>
      <c r="AG21" s="68">
        <v>0</v>
      </c>
      <c r="AJ21" s="5" t="str">
        <f>+'Brand Persona'!C38</f>
        <v>Product look/style</v>
      </c>
      <c r="AM21" s="5">
        <f>VLOOKUP('Brand Persona'!I38,'FINAL MAP'!$AF$21:$AG$23,2,FALSE)</f>
        <v>0</v>
      </c>
      <c r="AN21" s="5" t="str">
        <f>IF('Brand Persona'!$I38='FINAL MAP'!AG22,'FINAL MAP'!$AG22,"")</f>
        <v/>
      </c>
      <c r="AP21" s="5">
        <f>IF(AR21&lt;&gt;"",1+AP20,AP20)</f>
        <v>0</v>
      </c>
      <c r="AQ21" s="5" t="str">
        <f>IF(AP21&gt;AP20,AP21,"")</f>
        <v/>
      </c>
      <c r="AR21" s="5" t="str">
        <f t="shared" ref="AR21:AR36" si="4">IF(OR(AM21=1,AM21=2),AJ21,"")</f>
        <v/>
      </c>
      <c r="AS21" s="5">
        <f>IF(AU21&lt;&gt;"",1+AS20,AS20)</f>
        <v>0</v>
      </c>
      <c r="AT21" s="5" t="str">
        <f t="shared" ref="AT21:AT47" si="5">IF(AS21&gt;AS20,AS21,"")</f>
        <v/>
      </c>
      <c r="AU21" s="5" t="str">
        <f t="shared" ref="AU21:AU27" si="6">IF(OR(AM21=6,AM21=7),AJ21,"")</f>
        <v/>
      </c>
      <c r="AX21" s="5">
        <v>14</v>
      </c>
      <c r="AY21" s="5" t="s">
        <v>279</v>
      </c>
      <c r="BA21" s="5">
        <f t="shared" si="3"/>
        <v>0</v>
      </c>
      <c r="BB21" s="5" t="str">
        <f>+'Brand Persona'!R30</f>
        <v/>
      </c>
    </row>
    <row r="22" spans="2:54" ht="27.75" customHeight="1" thickBot="1" x14ac:dyDescent="0.3">
      <c r="B22" s="110"/>
      <c r="C22" s="120" t="str">
        <f>+AU52</f>
        <v/>
      </c>
      <c r="D22" s="121"/>
      <c r="E22" s="121"/>
      <c r="F22" s="122"/>
      <c r="G22" s="110"/>
      <c r="L22" s="110"/>
      <c r="Q22" s="110"/>
      <c r="W22" s="110"/>
      <c r="AB22" s="110"/>
      <c r="AF22" s="5" t="s">
        <v>338</v>
      </c>
      <c r="AG22" s="68">
        <v>7</v>
      </c>
      <c r="AJ22" s="5" t="str">
        <f>+'Brand Persona'!C39</f>
        <v>Quality product</v>
      </c>
      <c r="AM22" s="5">
        <f>VLOOKUP('Brand Persona'!I39,'FINAL MAP'!$AF$21:$AG$23,2,FALSE)</f>
        <v>0</v>
      </c>
      <c r="AP22" s="5">
        <f t="shared" ref="AP22:AP36" si="7">IF(AR22&lt;&gt;"",1+AP21,AP21)</f>
        <v>0</v>
      </c>
      <c r="AQ22" s="5" t="str">
        <f t="shared" ref="AQ22:AQ47" si="8">IF(AP22&gt;AP21,AP22,"")</f>
        <v/>
      </c>
      <c r="AR22" s="5" t="str">
        <f t="shared" si="4"/>
        <v/>
      </c>
      <c r="AS22" s="5">
        <f t="shared" ref="AS22:AS36" si="9">IF(AU22&lt;&gt;"",1+AS21,AS21)</f>
        <v>0</v>
      </c>
      <c r="AT22" s="5" t="str">
        <f t="shared" si="5"/>
        <v/>
      </c>
      <c r="AU22" s="5" t="str">
        <f t="shared" si="6"/>
        <v/>
      </c>
      <c r="AX22" s="5">
        <v>15</v>
      </c>
      <c r="AY22" s="5" t="s">
        <v>279</v>
      </c>
      <c r="BA22" s="5">
        <f>IF(BB22&lt;&gt;"",1+BA21,+BA21)</f>
        <v>0</v>
      </c>
      <c r="BB22" s="5" t="str">
        <f>+'Brand Persona'!R31</f>
        <v/>
      </c>
    </row>
    <row r="23" spans="2:54" ht="27.75" customHeight="1" x14ac:dyDescent="0.25">
      <c r="B23" s="110"/>
      <c r="C23" s="311" t="s">
        <v>337</v>
      </c>
      <c r="D23" s="312"/>
      <c r="E23" s="312"/>
      <c r="F23" s="313"/>
      <c r="G23" s="110"/>
      <c r="L23" s="110"/>
      <c r="Q23" s="110"/>
      <c r="W23" s="110"/>
      <c r="AB23" s="110"/>
      <c r="AF23" s="5" t="s">
        <v>339</v>
      </c>
      <c r="AG23" s="68">
        <v>1</v>
      </c>
      <c r="AJ23" s="5" t="str">
        <f>+'Brand Persona'!C40</f>
        <v>Innovative product</v>
      </c>
      <c r="AM23" s="5">
        <f>VLOOKUP('Brand Persona'!I40,'FINAL MAP'!$AF$21:$AG$23,2,FALSE)</f>
        <v>0</v>
      </c>
      <c r="AP23" s="5">
        <f t="shared" si="7"/>
        <v>0</v>
      </c>
      <c r="AQ23" s="5" t="str">
        <f t="shared" si="8"/>
        <v/>
      </c>
      <c r="AR23" s="5" t="str">
        <f t="shared" si="4"/>
        <v/>
      </c>
      <c r="AS23" s="5">
        <f t="shared" si="9"/>
        <v>0</v>
      </c>
      <c r="AT23" s="5" t="str">
        <f t="shared" si="5"/>
        <v/>
      </c>
      <c r="AU23" s="5" t="str">
        <f t="shared" si="6"/>
        <v/>
      </c>
    </row>
    <row r="24" spans="2:54" ht="27.75" customHeight="1" thickBot="1" x14ac:dyDescent="0.3">
      <c r="B24" s="110"/>
      <c r="C24" s="338"/>
      <c r="D24" s="339"/>
      <c r="E24" s="339"/>
      <c r="F24" s="340"/>
      <c r="G24" s="110"/>
      <c r="L24" s="110"/>
      <c r="Q24" s="110"/>
      <c r="W24" s="110"/>
      <c r="AB24" s="110"/>
      <c r="AJ24" s="5" t="str">
        <f>+'Brand Persona'!C41</f>
        <v>Variety/choice</v>
      </c>
      <c r="AM24" s="5">
        <f>VLOOKUP('Brand Persona'!I41,'FINAL MAP'!$AF$21:$AG$23,2,FALSE)</f>
        <v>0</v>
      </c>
      <c r="AP24" s="5">
        <f t="shared" si="7"/>
        <v>0</v>
      </c>
      <c r="AQ24" s="5" t="str">
        <f t="shared" si="8"/>
        <v/>
      </c>
      <c r="AR24" s="5" t="str">
        <f t="shared" si="4"/>
        <v/>
      </c>
      <c r="AS24" s="5">
        <f t="shared" si="9"/>
        <v>0</v>
      </c>
      <c r="AT24" s="5" t="str">
        <f t="shared" si="5"/>
        <v/>
      </c>
      <c r="AU24" s="5" t="str">
        <f t="shared" si="6"/>
        <v/>
      </c>
    </row>
    <row r="25" spans="2:54" ht="27.75" customHeight="1" x14ac:dyDescent="0.25">
      <c r="B25" s="110"/>
      <c r="C25" s="123" t="str">
        <f>+AR48</f>
        <v/>
      </c>
      <c r="D25" s="124"/>
      <c r="E25" s="124"/>
      <c r="F25" s="125"/>
      <c r="G25" s="110"/>
      <c r="L25" s="110"/>
      <c r="Q25" s="110"/>
      <c r="W25" s="110"/>
      <c r="AB25" s="110"/>
      <c r="AJ25" s="5" t="str">
        <f>+'Brand Persona'!C42</f>
        <v>Country of origin of product</v>
      </c>
      <c r="AM25" s="5">
        <f>VLOOKUP('Brand Persona'!I42,'FINAL MAP'!$AF$21:$AG$23,2,FALSE)</f>
        <v>0</v>
      </c>
      <c r="AP25" s="5">
        <f t="shared" si="7"/>
        <v>0</v>
      </c>
      <c r="AQ25" s="5" t="str">
        <f t="shared" si="8"/>
        <v/>
      </c>
      <c r="AR25" s="5" t="str">
        <f t="shared" si="4"/>
        <v/>
      </c>
      <c r="AS25" s="5">
        <f t="shared" si="9"/>
        <v>0</v>
      </c>
      <c r="AT25" s="5" t="str">
        <f t="shared" si="5"/>
        <v/>
      </c>
      <c r="AU25" s="5" t="str">
        <f t="shared" si="6"/>
        <v/>
      </c>
    </row>
    <row r="26" spans="2:54" ht="27.75" customHeight="1" x14ac:dyDescent="0.25">
      <c r="B26" s="110"/>
      <c r="C26" s="126" t="str">
        <f>+AR49</f>
        <v/>
      </c>
      <c r="D26" s="127"/>
      <c r="E26" s="127"/>
      <c r="F26" s="128"/>
      <c r="G26" s="110"/>
      <c r="L26" s="110"/>
      <c r="Q26" s="110"/>
      <c r="W26" s="110"/>
      <c r="AB26" s="110"/>
      <c r="AJ26" s="5" t="str">
        <f>+'Brand Persona'!C43</f>
        <v>Environmentally friendly</v>
      </c>
      <c r="AM26" s="5">
        <f>VLOOKUP('Brand Persona'!I43,'FINAL MAP'!$AF$21:$AG$23,2,FALSE)</f>
        <v>0</v>
      </c>
      <c r="AP26" s="5">
        <f t="shared" si="7"/>
        <v>0</v>
      </c>
      <c r="AQ26" s="5" t="str">
        <f t="shared" si="8"/>
        <v/>
      </c>
      <c r="AR26" s="5" t="str">
        <f t="shared" si="4"/>
        <v/>
      </c>
      <c r="AS26" s="5">
        <f t="shared" si="9"/>
        <v>0</v>
      </c>
      <c r="AT26" s="5" t="str">
        <f t="shared" si="5"/>
        <v/>
      </c>
      <c r="AU26" s="5" t="str">
        <f t="shared" si="6"/>
        <v/>
      </c>
    </row>
    <row r="27" spans="2:54" ht="27.75" customHeight="1" x14ac:dyDescent="0.25">
      <c r="B27" s="110"/>
      <c r="C27" s="126" t="str">
        <f>+AR50</f>
        <v/>
      </c>
      <c r="D27" s="127"/>
      <c r="E27" s="127"/>
      <c r="F27" s="128"/>
      <c r="G27" s="110"/>
      <c r="L27" s="110"/>
      <c r="Q27" s="110"/>
      <c r="W27" s="110"/>
      <c r="AB27" s="110"/>
      <c r="AJ27" s="5" t="str">
        <f>+'Brand Persona'!C44</f>
        <v>Trustworthy brand</v>
      </c>
      <c r="AM27" s="5">
        <f>VLOOKUP('Brand Persona'!I44,'FINAL MAP'!$AF$21:$AG$23,2,FALSE)</f>
        <v>0</v>
      </c>
      <c r="AP27" s="5">
        <f t="shared" si="7"/>
        <v>0</v>
      </c>
      <c r="AQ27" s="5" t="str">
        <f t="shared" si="8"/>
        <v/>
      </c>
      <c r="AR27" s="5" t="str">
        <f t="shared" si="4"/>
        <v/>
      </c>
      <c r="AS27" s="5">
        <f t="shared" si="9"/>
        <v>0</v>
      </c>
      <c r="AT27" s="5" t="str">
        <f t="shared" si="5"/>
        <v/>
      </c>
      <c r="AU27" s="5" t="str">
        <f t="shared" si="6"/>
        <v/>
      </c>
    </row>
    <row r="28" spans="2:54" ht="27.75" customHeight="1" x14ac:dyDescent="0.25">
      <c r="B28" s="110"/>
      <c r="C28" s="126" t="str">
        <f>+AR51</f>
        <v/>
      </c>
      <c r="D28" s="127"/>
      <c r="E28" s="127"/>
      <c r="F28" s="128"/>
      <c r="G28" s="110"/>
      <c r="L28" s="110"/>
      <c r="Q28" s="110"/>
      <c r="W28" s="110"/>
      <c r="AB28" s="110"/>
      <c r="AJ28" s="5" t="str">
        <f>+'Brand Persona'!C45</f>
        <v>A familiar brand</v>
      </c>
      <c r="AM28" s="5">
        <f>VLOOKUP('Brand Persona'!I45,'FINAL MAP'!$AF$21:$AG$23,2,FALSE)</f>
        <v>0</v>
      </c>
      <c r="AP28" s="5">
        <f t="shared" si="7"/>
        <v>0</v>
      </c>
      <c r="AQ28" s="5" t="str">
        <f t="shared" si="8"/>
        <v/>
      </c>
      <c r="AR28" s="5" t="str">
        <f t="shared" si="4"/>
        <v/>
      </c>
      <c r="AS28" s="5">
        <f t="shared" si="9"/>
        <v>0</v>
      </c>
      <c r="AT28" s="5" t="str">
        <f t="shared" si="5"/>
        <v/>
      </c>
      <c r="AU28" s="5" t="str">
        <f t="shared" ref="AU28:AU36" si="10">IF(OR(AM28=6,AM28=7),AJ28,"")</f>
        <v/>
      </c>
    </row>
    <row r="29" spans="2:54" ht="27.75" customHeight="1" thickBot="1" x14ac:dyDescent="0.25">
      <c r="B29" s="110"/>
      <c r="C29" s="126" t="str">
        <f>+AR52</f>
        <v/>
      </c>
      <c r="D29" s="127"/>
      <c r="E29" s="127"/>
      <c r="F29" s="128"/>
      <c r="G29" s="110"/>
      <c r="L29" s="110"/>
      <c r="Q29" s="110"/>
      <c r="W29" s="110"/>
      <c r="X29" s="320" t="s">
        <v>320</v>
      </c>
      <c r="Y29" s="321"/>
      <c r="Z29" s="321"/>
      <c r="AA29" s="322"/>
      <c r="AB29" s="110"/>
      <c r="AJ29" s="5" t="str">
        <f>+'Brand Persona'!C46</f>
        <v>Reliability</v>
      </c>
      <c r="AM29" s="5">
        <f>VLOOKUP('Brand Persona'!I46,'FINAL MAP'!$AF$21:$AG$23,2,FALSE)</f>
        <v>0</v>
      </c>
      <c r="AP29" s="5">
        <f t="shared" si="7"/>
        <v>0</v>
      </c>
      <c r="AQ29" s="5" t="str">
        <f t="shared" si="8"/>
        <v/>
      </c>
      <c r="AR29" s="5" t="str">
        <f t="shared" si="4"/>
        <v/>
      </c>
      <c r="AS29" s="5">
        <f t="shared" si="9"/>
        <v>0</v>
      </c>
      <c r="AT29" s="5" t="str">
        <f t="shared" si="5"/>
        <v/>
      </c>
      <c r="AU29" s="5" t="str">
        <f t="shared" si="10"/>
        <v/>
      </c>
    </row>
    <row r="30" spans="2:54" ht="10.5" customHeight="1" thickBot="1" x14ac:dyDescent="0.3">
      <c r="B30" s="108"/>
      <c r="C30" s="129"/>
      <c r="D30" s="130"/>
      <c r="E30" s="130"/>
      <c r="F30" s="109"/>
      <c r="G30" s="131"/>
      <c r="H30" s="109"/>
      <c r="I30" s="109"/>
      <c r="J30" s="109"/>
      <c r="K30" s="109"/>
      <c r="L30" s="109"/>
      <c r="M30" s="109"/>
      <c r="N30" s="109"/>
      <c r="O30" s="109"/>
      <c r="P30" s="109"/>
      <c r="Q30" s="109"/>
      <c r="R30" s="109"/>
      <c r="S30" s="109"/>
      <c r="T30" s="109"/>
      <c r="U30" s="109"/>
      <c r="V30" s="109"/>
      <c r="W30" s="109"/>
      <c r="X30" s="109"/>
      <c r="Y30" s="109"/>
      <c r="Z30" s="109"/>
      <c r="AA30" s="109"/>
      <c r="AB30" s="108"/>
      <c r="AC30" s="132"/>
      <c r="AD30" s="132"/>
      <c r="AE30" s="106"/>
      <c r="AF30" s="106"/>
      <c r="AG30" s="106"/>
      <c r="AH30" s="106"/>
      <c r="AI30" s="106"/>
      <c r="AJ30" s="5" t="str">
        <f>+'Brand Persona'!C47</f>
        <v>Good store layout</v>
      </c>
      <c r="AM30" s="5">
        <f>VLOOKUP('Brand Persona'!I47,'FINAL MAP'!$AF$21:$AG$23,2,FALSE)</f>
        <v>0</v>
      </c>
      <c r="AP30" s="5">
        <f t="shared" si="7"/>
        <v>0</v>
      </c>
      <c r="AQ30" s="5" t="str">
        <f t="shared" si="8"/>
        <v/>
      </c>
      <c r="AR30" s="5" t="str">
        <f t="shared" si="4"/>
        <v/>
      </c>
      <c r="AS30" s="5">
        <f t="shared" si="9"/>
        <v>0</v>
      </c>
      <c r="AT30" s="5" t="str">
        <f t="shared" si="5"/>
        <v/>
      </c>
      <c r="AU30" s="5" t="str">
        <f t="shared" si="10"/>
        <v/>
      </c>
    </row>
    <row r="31" spans="2:54" x14ac:dyDescent="0.25">
      <c r="C31" s="133"/>
      <c r="D31" s="133"/>
      <c r="E31" s="133"/>
      <c r="F31" s="107" t="s">
        <v>291</v>
      </c>
      <c r="AJ31" s="5" t="str">
        <f>+'Brand Persona'!C48</f>
        <v xml:space="preserve">Good service </v>
      </c>
      <c r="AM31" s="5">
        <f>VLOOKUP('Brand Persona'!I48,'FINAL MAP'!$AF$21:$AG$23,2,FALSE)</f>
        <v>0</v>
      </c>
      <c r="AP31" s="5">
        <f t="shared" si="7"/>
        <v>0</v>
      </c>
      <c r="AQ31" s="5" t="str">
        <f t="shared" si="8"/>
        <v/>
      </c>
      <c r="AR31" s="5" t="str">
        <f t="shared" si="4"/>
        <v/>
      </c>
      <c r="AS31" s="5">
        <f t="shared" si="9"/>
        <v>0</v>
      </c>
      <c r="AT31" s="5" t="str">
        <f t="shared" si="5"/>
        <v/>
      </c>
      <c r="AU31" s="5" t="str">
        <f t="shared" si="10"/>
        <v/>
      </c>
    </row>
    <row r="32" spans="2:54" x14ac:dyDescent="0.25">
      <c r="C32" s="133"/>
      <c r="D32" s="133"/>
      <c r="E32" s="133"/>
      <c r="AJ32" s="5" t="str">
        <f>+'Brand Persona'!C49</f>
        <v>Easy online shopping</v>
      </c>
      <c r="AM32" s="5">
        <f>VLOOKUP('Brand Persona'!I49,'FINAL MAP'!$AF$21:$AG$23,2,FALSE)</f>
        <v>0</v>
      </c>
      <c r="AP32" s="5">
        <f t="shared" si="7"/>
        <v>0</v>
      </c>
      <c r="AQ32" s="5" t="str">
        <f t="shared" si="8"/>
        <v/>
      </c>
      <c r="AR32" s="5" t="str">
        <f t="shared" si="4"/>
        <v/>
      </c>
      <c r="AS32" s="5">
        <f t="shared" si="9"/>
        <v>0</v>
      </c>
      <c r="AT32" s="5" t="str">
        <f t="shared" si="5"/>
        <v/>
      </c>
      <c r="AU32" s="5" t="str">
        <f t="shared" si="10"/>
        <v/>
      </c>
    </row>
    <row r="33" spans="3:47" x14ac:dyDescent="0.25">
      <c r="C33" s="133"/>
      <c r="D33" s="133"/>
      <c r="E33" s="133"/>
      <c r="AJ33" s="5" t="str">
        <f>+'Brand Persona'!C50</f>
        <v>Convenience</v>
      </c>
      <c r="AM33" s="5">
        <f>VLOOKUP('Brand Persona'!I50,'FINAL MAP'!$AF$21:$AG$23,2,FALSE)</f>
        <v>0</v>
      </c>
      <c r="AP33" s="5">
        <f t="shared" si="7"/>
        <v>0</v>
      </c>
      <c r="AQ33" s="5" t="str">
        <f t="shared" si="8"/>
        <v/>
      </c>
      <c r="AR33" s="5" t="str">
        <f t="shared" si="4"/>
        <v/>
      </c>
      <c r="AS33" s="5">
        <f t="shared" si="9"/>
        <v>0</v>
      </c>
      <c r="AT33" s="5" t="str">
        <f t="shared" si="5"/>
        <v/>
      </c>
      <c r="AU33" s="5" t="str">
        <f t="shared" si="10"/>
        <v/>
      </c>
    </row>
    <row r="34" spans="3:47" x14ac:dyDescent="0.25">
      <c r="AJ34" s="5" t="str">
        <f>+'Brand Persona'!C51</f>
        <v>Low prices</v>
      </c>
      <c r="AM34" s="5">
        <f>VLOOKUP('Brand Persona'!I51,'FINAL MAP'!$AF$21:$AG$23,2,FALSE)</f>
        <v>0</v>
      </c>
      <c r="AP34" s="5">
        <f t="shared" si="7"/>
        <v>0</v>
      </c>
      <c r="AQ34" s="5" t="str">
        <f t="shared" si="8"/>
        <v/>
      </c>
      <c r="AR34" s="5" t="str">
        <f t="shared" si="4"/>
        <v/>
      </c>
      <c r="AS34" s="5">
        <f t="shared" si="9"/>
        <v>0</v>
      </c>
      <c r="AT34" s="5" t="str">
        <f t="shared" si="5"/>
        <v/>
      </c>
      <c r="AU34" s="5" t="str">
        <f t="shared" si="10"/>
        <v/>
      </c>
    </row>
    <row r="35" spans="3:47" x14ac:dyDescent="0.25">
      <c r="AJ35" s="5" t="str">
        <f>+'Brand Persona'!C52</f>
        <v>Good-value prices</v>
      </c>
      <c r="AM35" s="5">
        <f>VLOOKUP('Brand Persona'!I52,'FINAL MAP'!$AF$21:$AG$23,2,FALSE)</f>
        <v>0</v>
      </c>
      <c r="AP35" s="5">
        <f t="shared" si="7"/>
        <v>0</v>
      </c>
      <c r="AQ35" s="5" t="str">
        <f t="shared" si="8"/>
        <v/>
      </c>
      <c r="AR35" s="5" t="str">
        <f t="shared" si="4"/>
        <v/>
      </c>
      <c r="AS35" s="5">
        <f t="shared" si="9"/>
        <v>0</v>
      </c>
      <c r="AT35" s="5" t="str">
        <f t="shared" si="5"/>
        <v/>
      </c>
      <c r="AU35" s="5" t="str">
        <f t="shared" si="10"/>
        <v/>
      </c>
    </row>
    <row r="36" spans="3:47" x14ac:dyDescent="0.25">
      <c r="AJ36" s="5" t="str">
        <f>+'Brand Persona'!C53</f>
        <v>Good online reviews</v>
      </c>
      <c r="AM36" s="5">
        <f>VLOOKUP('Brand Persona'!I53,'FINAL MAP'!$AF$21:$AG$23,2,FALSE)</f>
        <v>0</v>
      </c>
      <c r="AP36" s="5">
        <f t="shared" si="7"/>
        <v>0</v>
      </c>
      <c r="AQ36" s="5" t="str">
        <f t="shared" si="8"/>
        <v/>
      </c>
      <c r="AR36" s="5" t="str">
        <f t="shared" si="4"/>
        <v/>
      </c>
      <c r="AS36" s="5">
        <f t="shared" si="9"/>
        <v>0</v>
      </c>
      <c r="AT36" s="5" t="str">
        <f t="shared" si="5"/>
        <v/>
      </c>
      <c r="AU36" s="5" t="str">
        <f t="shared" si="10"/>
        <v/>
      </c>
    </row>
    <row r="37" spans="3:47" x14ac:dyDescent="0.25">
      <c r="AJ37" s="5" t="str">
        <f>+'Brand Persona'!C54</f>
        <v>Or Add Your Own Factors Below</v>
      </c>
      <c r="AP37" s="5">
        <f t="shared" ref="AP37:AP47" si="11">IF(AR37&lt;&gt;"",1+AP36,AP36)</f>
        <v>0</v>
      </c>
      <c r="AQ37" s="5" t="str">
        <f t="shared" si="8"/>
        <v/>
      </c>
      <c r="AR37" s="5" t="str">
        <f t="shared" ref="AR37:AR47" si="12">IF(OR(AM37=1,AM37=2),AJ37,"")</f>
        <v/>
      </c>
      <c r="AS37" s="5">
        <f t="shared" ref="AS37:AS47" si="13">IF(AU37&lt;&gt;"",1+AS36,AS36)</f>
        <v>0</v>
      </c>
      <c r="AT37" s="5" t="str">
        <f t="shared" si="5"/>
        <v/>
      </c>
      <c r="AU37" s="5" t="str">
        <f t="shared" ref="AU37:AU47" si="14">IF(OR(AM37=6,AM37=7),AJ37,"")</f>
        <v/>
      </c>
    </row>
    <row r="38" spans="3:47" x14ac:dyDescent="0.25">
      <c r="AJ38" s="5">
        <f>+'Brand Persona'!C55</f>
        <v>0</v>
      </c>
      <c r="AM38" s="5">
        <f>VLOOKUP('Brand Persona'!I55,'FINAL MAP'!$AF$21:$AG$23,2,FALSE)</f>
        <v>0</v>
      </c>
      <c r="AP38" s="5">
        <f t="shared" si="11"/>
        <v>0</v>
      </c>
      <c r="AQ38" s="5" t="str">
        <f t="shared" si="8"/>
        <v/>
      </c>
      <c r="AR38" s="5" t="str">
        <f t="shared" si="12"/>
        <v/>
      </c>
      <c r="AS38" s="5">
        <f t="shared" si="13"/>
        <v>0</v>
      </c>
      <c r="AT38" s="5" t="str">
        <f t="shared" si="5"/>
        <v/>
      </c>
      <c r="AU38" s="5" t="str">
        <f t="shared" si="14"/>
        <v/>
      </c>
    </row>
    <row r="39" spans="3:47" x14ac:dyDescent="0.25">
      <c r="AJ39" s="5">
        <f>+'Brand Persona'!C56</f>
        <v>0</v>
      </c>
      <c r="AM39" s="5">
        <f>VLOOKUP('Brand Persona'!I56,'FINAL MAP'!$AF$21:$AG$23,2,FALSE)</f>
        <v>0</v>
      </c>
      <c r="AP39" s="5">
        <f t="shared" si="11"/>
        <v>0</v>
      </c>
      <c r="AQ39" s="5" t="str">
        <f t="shared" si="8"/>
        <v/>
      </c>
      <c r="AR39" s="5" t="str">
        <f t="shared" si="12"/>
        <v/>
      </c>
      <c r="AS39" s="5">
        <f t="shared" si="13"/>
        <v>0</v>
      </c>
      <c r="AT39" s="5" t="str">
        <f t="shared" si="5"/>
        <v/>
      </c>
      <c r="AU39" s="5" t="str">
        <f t="shared" si="14"/>
        <v/>
      </c>
    </row>
    <row r="40" spans="3:47" x14ac:dyDescent="0.25">
      <c r="AJ40" s="5">
        <f>+'Brand Persona'!C57</f>
        <v>0</v>
      </c>
      <c r="AM40" s="5">
        <f>VLOOKUP('Brand Persona'!I57,'FINAL MAP'!$AF$21:$AG$23,2,FALSE)</f>
        <v>0</v>
      </c>
      <c r="AP40" s="5">
        <f t="shared" si="11"/>
        <v>0</v>
      </c>
      <c r="AQ40" s="5" t="str">
        <f t="shared" si="8"/>
        <v/>
      </c>
      <c r="AR40" s="5" t="str">
        <f t="shared" si="12"/>
        <v/>
      </c>
      <c r="AS40" s="5">
        <f t="shared" si="13"/>
        <v>0</v>
      </c>
      <c r="AT40" s="5" t="str">
        <f t="shared" si="5"/>
        <v/>
      </c>
      <c r="AU40" s="5" t="str">
        <f t="shared" si="14"/>
        <v/>
      </c>
    </row>
    <row r="41" spans="3:47" x14ac:dyDescent="0.25">
      <c r="AJ41" s="5">
        <f>+'Brand Persona'!C58</f>
        <v>0</v>
      </c>
      <c r="AM41" s="5">
        <f>VLOOKUP('Brand Persona'!I58,'FINAL MAP'!$AF$21:$AG$23,2,FALSE)</f>
        <v>0</v>
      </c>
      <c r="AP41" s="5">
        <f t="shared" si="11"/>
        <v>0</v>
      </c>
      <c r="AQ41" s="5" t="str">
        <f t="shared" si="8"/>
        <v/>
      </c>
      <c r="AR41" s="5" t="str">
        <f t="shared" si="12"/>
        <v/>
      </c>
      <c r="AS41" s="5">
        <f t="shared" si="13"/>
        <v>0</v>
      </c>
      <c r="AT41" s="5" t="str">
        <f t="shared" si="5"/>
        <v/>
      </c>
      <c r="AU41" s="5" t="str">
        <f t="shared" si="14"/>
        <v/>
      </c>
    </row>
    <row r="42" spans="3:47" x14ac:dyDescent="0.25">
      <c r="AJ42" s="5">
        <f>+'Brand Persona'!C59</f>
        <v>0</v>
      </c>
      <c r="AM42" s="5">
        <f>VLOOKUP('Brand Persona'!I59,'FINAL MAP'!$AF$21:$AG$23,2,FALSE)</f>
        <v>0</v>
      </c>
      <c r="AP42" s="5">
        <f t="shared" si="11"/>
        <v>0</v>
      </c>
      <c r="AQ42" s="5" t="str">
        <f t="shared" si="8"/>
        <v/>
      </c>
      <c r="AR42" s="5" t="str">
        <f t="shared" si="12"/>
        <v/>
      </c>
      <c r="AS42" s="5">
        <f t="shared" si="13"/>
        <v>0</v>
      </c>
      <c r="AT42" s="5" t="str">
        <f t="shared" si="5"/>
        <v/>
      </c>
      <c r="AU42" s="5" t="str">
        <f t="shared" si="14"/>
        <v/>
      </c>
    </row>
    <row r="43" spans="3:47" x14ac:dyDescent="0.25">
      <c r="AJ43" s="5">
        <f>+'Brand Persona'!C60</f>
        <v>0</v>
      </c>
      <c r="AM43" s="5">
        <f>VLOOKUP('Brand Persona'!I60,'FINAL MAP'!$AF$21:$AG$23,2,FALSE)</f>
        <v>0</v>
      </c>
      <c r="AP43" s="5">
        <f t="shared" si="11"/>
        <v>0</v>
      </c>
      <c r="AQ43" s="5" t="str">
        <f t="shared" si="8"/>
        <v/>
      </c>
      <c r="AR43" s="5" t="str">
        <f t="shared" si="12"/>
        <v/>
      </c>
      <c r="AS43" s="5">
        <f t="shared" si="13"/>
        <v>0</v>
      </c>
      <c r="AT43" s="5" t="str">
        <f t="shared" si="5"/>
        <v/>
      </c>
      <c r="AU43" s="5" t="str">
        <f t="shared" si="14"/>
        <v/>
      </c>
    </row>
    <row r="44" spans="3:47" x14ac:dyDescent="0.25">
      <c r="AJ44" s="5">
        <f>+'Brand Persona'!C61</f>
        <v>0</v>
      </c>
      <c r="AM44" s="5">
        <f>VLOOKUP('Brand Persona'!I61,'FINAL MAP'!$AF$21:$AG$23,2,FALSE)</f>
        <v>0</v>
      </c>
      <c r="AP44" s="5">
        <f t="shared" si="11"/>
        <v>0</v>
      </c>
      <c r="AQ44" s="5" t="str">
        <f t="shared" si="8"/>
        <v/>
      </c>
      <c r="AR44" s="5" t="str">
        <f t="shared" si="12"/>
        <v/>
      </c>
      <c r="AS44" s="5">
        <f t="shared" si="13"/>
        <v>0</v>
      </c>
      <c r="AT44" s="5" t="str">
        <f t="shared" si="5"/>
        <v/>
      </c>
      <c r="AU44" s="5" t="str">
        <f t="shared" si="14"/>
        <v/>
      </c>
    </row>
    <row r="45" spans="3:47" x14ac:dyDescent="0.25">
      <c r="AJ45" s="5">
        <f>+'Brand Persona'!C62</f>
        <v>0</v>
      </c>
      <c r="AM45" s="5">
        <f>VLOOKUP('Brand Persona'!I62,'FINAL MAP'!$AF$21:$AG$23,2,FALSE)</f>
        <v>0</v>
      </c>
      <c r="AP45" s="5">
        <f t="shared" si="11"/>
        <v>0</v>
      </c>
      <c r="AQ45" s="5" t="str">
        <f t="shared" si="8"/>
        <v/>
      </c>
      <c r="AR45" s="5" t="str">
        <f t="shared" si="12"/>
        <v/>
      </c>
      <c r="AS45" s="5">
        <f t="shared" si="13"/>
        <v>0</v>
      </c>
      <c r="AT45" s="5" t="str">
        <f t="shared" si="5"/>
        <v/>
      </c>
      <c r="AU45" s="5" t="str">
        <f t="shared" si="14"/>
        <v/>
      </c>
    </row>
    <row r="46" spans="3:47" x14ac:dyDescent="0.25">
      <c r="AJ46" s="5">
        <f>+'Brand Persona'!C63</f>
        <v>0</v>
      </c>
      <c r="AM46" s="5">
        <f>VLOOKUP('Brand Persona'!I63,'FINAL MAP'!$AF$21:$AG$23,2,FALSE)</f>
        <v>0</v>
      </c>
      <c r="AP46" s="5">
        <f t="shared" si="11"/>
        <v>0</v>
      </c>
      <c r="AQ46" s="5" t="str">
        <f t="shared" si="8"/>
        <v/>
      </c>
      <c r="AR46" s="5" t="str">
        <f t="shared" si="12"/>
        <v/>
      </c>
      <c r="AS46" s="5">
        <f t="shared" si="13"/>
        <v>0</v>
      </c>
      <c r="AT46" s="5" t="str">
        <f t="shared" si="5"/>
        <v/>
      </c>
      <c r="AU46" s="5" t="str">
        <f t="shared" si="14"/>
        <v/>
      </c>
    </row>
    <row r="47" spans="3:47" x14ac:dyDescent="0.25">
      <c r="AJ47" s="5">
        <f>+'Brand Persona'!C64</f>
        <v>0</v>
      </c>
      <c r="AM47" s="5">
        <f>VLOOKUP('Brand Persona'!I64,'FINAL MAP'!$AF$21:$AG$23,2,FALSE)</f>
        <v>0</v>
      </c>
      <c r="AP47" s="5">
        <f t="shared" si="11"/>
        <v>0</v>
      </c>
      <c r="AQ47" s="5" t="str">
        <f t="shared" si="8"/>
        <v/>
      </c>
      <c r="AR47" s="5" t="str">
        <f t="shared" si="12"/>
        <v/>
      </c>
      <c r="AS47" s="5">
        <f t="shared" si="13"/>
        <v>0</v>
      </c>
      <c r="AT47" s="5" t="str">
        <f t="shared" si="5"/>
        <v/>
      </c>
      <c r="AU47" s="5" t="str">
        <f t="shared" si="14"/>
        <v/>
      </c>
    </row>
    <row r="48" spans="3:47" x14ac:dyDescent="0.25">
      <c r="AQ48" s="5">
        <v>1</v>
      </c>
      <c r="AR48" s="5" t="str">
        <f>+IFERROR(VLOOKUP(AQ48,AQ$21:AR$47,2,FALSE),"")</f>
        <v/>
      </c>
      <c r="AT48" s="5">
        <v>1</v>
      </c>
      <c r="AU48" s="5" t="str">
        <f>+IFERROR(VLOOKUP(AT48,AT$21:AU$47,2,FALSE),"")</f>
        <v/>
      </c>
    </row>
    <row r="49" spans="36:47" x14ac:dyDescent="0.25">
      <c r="AQ49" s="5">
        <v>2</v>
      </c>
      <c r="AR49" s="5" t="str">
        <f t="shared" ref="AR49:AR52" si="15">+IFERROR(VLOOKUP(AQ49,AQ$21:AR$47,2,FALSE),"")</f>
        <v/>
      </c>
      <c r="AT49" s="5">
        <v>2</v>
      </c>
      <c r="AU49" s="5" t="str">
        <f t="shared" ref="AU49:AU52" si="16">+IFERROR(VLOOKUP(AT49,AT$21:AU$47,2,FALSE),"")</f>
        <v/>
      </c>
    </row>
    <row r="50" spans="36:47" x14ac:dyDescent="0.25">
      <c r="AQ50" s="5">
        <v>3</v>
      </c>
      <c r="AR50" s="5" t="str">
        <f t="shared" si="15"/>
        <v/>
      </c>
      <c r="AT50" s="5">
        <v>3</v>
      </c>
      <c r="AU50" s="5" t="str">
        <f t="shared" si="16"/>
        <v/>
      </c>
    </row>
    <row r="51" spans="36:47" x14ac:dyDescent="0.25">
      <c r="AQ51" s="5">
        <v>4</v>
      </c>
      <c r="AR51" s="5" t="str">
        <f t="shared" si="15"/>
        <v/>
      </c>
      <c r="AT51" s="5">
        <v>4</v>
      </c>
      <c r="AU51" s="5" t="str">
        <f t="shared" si="16"/>
        <v/>
      </c>
    </row>
    <row r="52" spans="36:47" x14ac:dyDescent="0.25">
      <c r="AQ52" s="5">
        <v>5</v>
      </c>
      <c r="AR52" s="5" t="str">
        <f t="shared" si="15"/>
        <v/>
      </c>
      <c r="AT52" s="5">
        <v>5</v>
      </c>
      <c r="AU52" s="5" t="str">
        <f t="shared" si="16"/>
        <v/>
      </c>
    </row>
    <row r="57" spans="36:47" x14ac:dyDescent="0.25">
      <c r="AJ57" s="68"/>
    </row>
    <row r="58" spans="36:47" x14ac:dyDescent="0.25">
      <c r="AJ58" s="68"/>
    </row>
    <row r="59" spans="36:47" x14ac:dyDescent="0.25">
      <c r="AJ59" s="68"/>
    </row>
  </sheetData>
  <sheetProtection algorithmName="SHA-512" hashValue="qo2ZNKGiOA+lz/9LMB2VcCHerwBUL7mezlSsEn4o3x5Jr7mnwdVyA//cCrxiqEHgAckruljzyrApAwd5vit+qQ==" saltValue="j6c4nBC2HCpfpkz6wjXssA==" spinCount="100000" sheet="1" scenarios="1"/>
  <sortState xmlns:xlrd2="http://schemas.microsoft.com/office/spreadsheetml/2017/richdata2" ref="AF21:AF23">
    <sortCondition ref="AF21:AF23"/>
  </sortState>
  <mergeCells count="17">
    <mergeCell ref="C17:F17"/>
    <mergeCell ref="C16:F16"/>
    <mergeCell ref="C2:S2"/>
    <mergeCell ref="C9:F10"/>
    <mergeCell ref="X29:AA29"/>
    <mergeCell ref="C5:F5"/>
    <mergeCell ref="C6:F7"/>
    <mergeCell ref="H9:K9"/>
    <mergeCell ref="H10:K10"/>
    <mergeCell ref="M9:P9"/>
    <mergeCell ref="M10:P10"/>
    <mergeCell ref="R9:V9"/>
    <mergeCell ref="R10:V10"/>
    <mergeCell ref="X9:AA9"/>
    <mergeCell ref="X10:AA10"/>
    <mergeCell ref="C24:F24"/>
    <mergeCell ref="C23:F23"/>
  </mergeCells>
  <pageMargins left="0.7" right="0.7" top="0.75" bottom="0.75" header="0.3" footer="0.3"/>
  <pageSetup paperSize="9" scale="2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Info</vt:lpstr>
      <vt:lpstr>Brand Persona</vt:lpstr>
      <vt:lpstr>Awareness</vt:lpstr>
      <vt:lpstr>Search</vt:lpstr>
      <vt:lpstr>Purchase</vt:lpstr>
      <vt:lpstr>Post Sale</vt:lpstr>
      <vt:lpstr>Fine-tune Map</vt:lpstr>
      <vt:lpstr>Sequence</vt:lpstr>
      <vt:lpstr>FINAL MAP</vt:lpstr>
      <vt:lpstr>os</vt:lpstr>
      <vt:lpstr>ss</vt:lpstr>
      <vt:lpstr>ts</vt:lpstr>
      <vt:lpstr>ws</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 Fripp</dc:creator>
  <cp:lastModifiedBy>Geoff Fripp</cp:lastModifiedBy>
  <cp:lastPrinted>2020-02-20T11:46:01Z</cp:lastPrinted>
  <dcterms:created xsi:type="dcterms:W3CDTF">2018-02-27T10:56:25Z</dcterms:created>
  <dcterms:modified xsi:type="dcterms:W3CDTF">2021-03-31T09:50:52Z</dcterms:modified>
</cp:coreProperties>
</file>